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USB DISK/НОВОЕ/Инвестпрограмма/"/>
    </mc:Choice>
  </mc:AlternateContent>
  <xr:revisionPtr revIDLastSave="0" documentId="13_ncr:1_{5818328C-FF1B-FE46-ADE5-CD860B9C39B1}" xr6:coauthVersionLast="31" xr6:coauthVersionMax="31" xr10:uidLastSave="{00000000-0000-0000-0000-000000000000}"/>
  <bookViews>
    <workbookView xWindow="0" yWindow="460" windowWidth="28800" windowHeight="15940" activeTab="3" xr2:uid="{00000000-000D-0000-FFFF-FFFF00000000}"/>
  </bookViews>
  <sheets>
    <sheet name="Ф1 2019н" sheetId="20" r:id="rId1"/>
    <sheet name="Ф1 2020" sheetId="2" r:id="rId2"/>
    <sheet name="Ф1 2021" sheetId="21" r:id="rId3"/>
    <sheet name="Ф2" sheetId="6" r:id="rId4"/>
    <sheet name="Ф 3" sheetId="7" r:id="rId5"/>
    <sheet name="Ф 4" sheetId="8" r:id="rId6"/>
    <sheet name="Ф 5 (20н)" sheetId="9" r:id="rId7"/>
    <sheet name="Ф 5 (19)" sheetId="22" r:id="rId8"/>
    <sheet name="Ф 6" sheetId="10" r:id="rId9"/>
    <sheet name="Ф7" sheetId="11" r:id="rId10"/>
    <sheet name="Ф 10" sheetId="12" r:id="rId11"/>
    <sheet name="Ф 12" sheetId="15" r:id="rId12"/>
    <sheet name="Ф 14" sheetId="13" r:id="rId13"/>
    <sheet name="Ф 17" sheetId="16" r:id="rId14"/>
    <sheet name="Ф 18" sheetId="17" r:id="rId15"/>
  </sheets>
  <definedNames>
    <definedName name="_xlnm.Print_Titles" localSheetId="5">'Ф 4'!$14:$19</definedName>
  </definedNames>
  <calcPr calcId="179017"/>
</workbook>
</file>

<file path=xl/calcChain.xml><?xml version="1.0" encoding="utf-8"?>
<calcChain xmlns="http://schemas.openxmlformats.org/spreadsheetml/2006/main">
  <c r="AM27" i="6" l="1"/>
  <c r="AL26" i="6"/>
  <c r="AL27" i="6"/>
  <c r="AL28" i="6"/>
  <c r="AL30" i="6"/>
  <c r="AJ21" i="6"/>
  <c r="AK21" i="6"/>
  <c r="AL21" i="6"/>
  <c r="AN21" i="6"/>
  <c r="AI21" i="6"/>
  <c r="AT19" i="11" l="1"/>
  <c r="N71" i="7"/>
  <c r="M71" i="7"/>
  <c r="N50" i="7"/>
  <c r="M50" i="7"/>
  <c r="N45" i="7"/>
  <c r="M45" i="7"/>
  <c r="BD27" i="6"/>
  <c r="BD26" i="6" s="1"/>
  <c r="BD28" i="6"/>
  <c r="BE28" i="6"/>
  <c r="BE27" i="6" s="1"/>
  <c r="BE26" i="6" s="1"/>
  <c r="BG31" i="6"/>
  <c r="BG29" i="6"/>
  <c r="BG28" i="6" s="1"/>
  <c r="BG25" i="6"/>
  <c r="AI31" i="6"/>
  <c r="AL31" i="6" s="1"/>
  <c r="BF31" i="6" s="1"/>
  <c r="AI29" i="6"/>
  <c r="AL29" i="6" s="1"/>
  <c r="BF29" i="6" s="1"/>
  <c r="BF28" i="6" s="1"/>
  <c r="BF27" i="6" s="1"/>
  <c r="BF26" i="6" s="1"/>
  <c r="AM31" i="6"/>
  <c r="AM29" i="6"/>
  <c r="AI25" i="6"/>
  <c r="T31" i="6"/>
  <c r="T29" i="6"/>
  <c r="Q31" i="6"/>
  <c r="Q29" i="6"/>
  <c r="P25" i="6"/>
  <c r="Q25" i="6" s="1"/>
  <c r="T25" i="6" s="1"/>
  <c r="Y25" i="6" s="1"/>
  <c r="AB25" i="6" s="1"/>
  <c r="BF25" i="6" s="1"/>
  <c r="T23" i="13" l="1"/>
  <c r="Y21" i="13"/>
  <c r="Y20" i="13" s="1"/>
  <c r="Y19" i="13" s="1"/>
  <c r="X21" i="13"/>
  <c r="X20" i="13" s="1"/>
  <c r="X19" i="13" s="1"/>
  <c r="T17" i="13"/>
  <c r="T16" i="13" s="1"/>
  <c r="H24" i="13"/>
  <c r="H23" i="13" s="1"/>
  <c r="G24" i="13"/>
  <c r="G23" i="13" s="1"/>
  <c r="H22" i="13"/>
  <c r="H21" i="13" s="1"/>
  <c r="H20" i="13" s="1"/>
  <c r="H19" i="13" s="1"/>
  <c r="G22" i="13"/>
  <c r="G21" i="13" s="1"/>
  <c r="G20" i="13" s="1"/>
  <c r="G19" i="13" s="1"/>
  <c r="H18" i="13"/>
  <c r="H17" i="13" s="1"/>
  <c r="H16" i="13" s="1"/>
  <c r="G18" i="13"/>
  <c r="G17" i="13" s="1"/>
  <c r="G16" i="13" s="1"/>
  <c r="BV51" i="11"/>
  <c r="BV50" i="11" s="1"/>
  <c r="BV49" i="11" s="1"/>
  <c r="BV48" i="11" s="1"/>
  <c r="BV19" i="11" s="1"/>
  <c r="D50" i="11"/>
  <c r="D49" i="11" s="1"/>
  <c r="D48" i="11" s="1"/>
  <c r="D19" i="11" s="1"/>
  <c r="AL74" i="22"/>
  <c r="AL73" i="22" s="1"/>
  <c r="AK74" i="22"/>
  <c r="AI74" i="22"/>
  <c r="AI73" i="22" s="1"/>
  <c r="AH74" i="22"/>
  <c r="AJ74" i="22"/>
  <c r="AJ73" i="22" s="1"/>
  <c r="AG74" i="22"/>
  <c r="AG73" i="22" s="1"/>
  <c r="AK73" i="22"/>
  <c r="AH73" i="22"/>
  <c r="AE73" i="22"/>
  <c r="AD73" i="22"/>
  <c r="AC73" i="22"/>
  <c r="AB73" i="22"/>
  <c r="AA73" i="22"/>
  <c r="Z73" i="22"/>
  <c r="X73" i="22"/>
  <c r="W73" i="22"/>
  <c r="V73" i="22"/>
  <c r="U73" i="22"/>
  <c r="T73" i="22"/>
  <c r="Q73" i="22"/>
  <c r="P73" i="22"/>
  <c r="O73" i="22"/>
  <c r="N73" i="22"/>
  <c r="M73" i="22"/>
  <c r="L73" i="22"/>
  <c r="J73" i="22"/>
  <c r="I73" i="22"/>
  <c r="H73" i="22"/>
  <c r="G73" i="22"/>
  <c r="F73" i="22"/>
  <c r="E73" i="22"/>
  <c r="D73" i="22"/>
  <c r="AG59" i="22"/>
  <c r="AG58" i="22" s="1"/>
  <c r="Z59" i="22"/>
  <c r="S59" i="22"/>
  <c r="S58" i="22" s="1"/>
  <c r="L59" i="22"/>
  <c r="L58" i="22" s="1"/>
  <c r="E59" i="22"/>
  <c r="Z58" i="22"/>
  <c r="E58" i="22"/>
  <c r="AL56" i="22"/>
  <c r="AL55" i="22" s="1"/>
  <c r="AK56" i="22"/>
  <c r="AK55" i="22" s="1"/>
  <c r="AJ56" i="22"/>
  <c r="AI56" i="22"/>
  <c r="AH56" i="22"/>
  <c r="AH55" i="22" s="1"/>
  <c r="AG56" i="22"/>
  <c r="AG55" i="22" s="1"/>
  <c r="AE56" i="22"/>
  <c r="AE55" i="22" s="1"/>
  <c r="AD56" i="22"/>
  <c r="AD55" i="22" s="1"/>
  <c r="AC56" i="22"/>
  <c r="AC55" i="22" s="1"/>
  <c r="AB56" i="22"/>
  <c r="AB55" i="22" s="1"/>
  <c r="AA56" i="22"/>
  <c r="Z56" i="22"/>
  <c r="X56" i="22"/>
  <c r="X55" i="22" s="1"/>
  <c r="W56" i="22"/>
  <c r="W55" i="22" s="1"/>
  <c r="V56" i="22"/>
  <c r="V55" i="22" s="1"/>
  <c r="U56" i="22"/>
  <c r="U55" i="22" s="1"/>
  <c r="T56" i="22"/>
  <c r="T55" i="22" s="1"/>
  <c r="S56" i="22"/>
  <c r="S55" i="22" s="1"/>
  <c r="Q56" i="22"/>
  <c r="P56" i="22"/>
  <c r="O56" i="22"/>
  <c r="O55" i="22" s="1"/>
  <c r="N56" i="22"/>
  <c r="N55" i="22" s="1"/>
  <c r="M56" i="22"/>
  <c r="M55" i="22" s="1"/>
  <c r="L56" i="22"/>
  <c r="L55" i="22" s="1"/>
  <c r="J56" i="22"/>
  <c r="J55" i="22" s="1"/>
  <c r="I56" i="22"/>
  <c r="I55" i="22" s="1"/>
  <c r="H56" i="22"/>
  <c r="G56" i="22"/>
  <c r="F56" i="22"/>
  <c r="F55" i="22" s="1"/>
  <c r="E56" i="22"/>
  <c r="E55" i="22" s="1"/>
  <c r="AJ55" i="22"/>
  <c r="AI55" i="22"/>
  <c r="AA55" i="22"/>
  <c r="Z55" i="22"/>
  <c r="Q55" i="22"/>
  <c r="P55" i="22"/>
  <c r="H55" i="22"/>
  <c r="G55" i="22"/>
  <c r="AL53" i="22"/>
  <c r="AK53" i="22"/>
  <c r="AK52" i="22" s="1"/>
  <c r="AK51" i="22" s="1"/>
  <c r="AK50" i="22" s="1"/>
  <c r="AK23" i="22" s="1"/>
  <c r="AJ53" i="22"/>
  <c r="AI53" i="22"/>
  <c r="AI52" i="22" s="1"/>
  <c r="AI51" i="22" s="1"/>
  <c r="AI50" i="22" s="1"/>
  <c r="AI23" i="22" s="1"/>
  <c r="AH53" i="22"/>
  <c r="AG53" i="22"/>
  <c r="AG52" i="22" s="1"/>
  <c r="AG51" i="22" s="1"/>
  <c r="AG50" i="22" s="1"/>
  <c r="AG23" i="22" s="1"/>
  <c r="AL52" i="22"/>
  <c r="AL51" i="22" s="1"/>
  <c r="AL50" i="22" s="1"/>
  <c r="AL23" i="22" s="1"/>
  <c r="AJ52" i="22"/>
  <c r="AH52" i="22"/>
  <c r="AH51" i="22" s="1"/>
  <c r="AH50" i="22" s="1"/>
  <c r="AH23" i="22" s="1"/>
  <c r="AE52" i="22"/>
  <c r="AE51" i="22" s="1"/>
  <c r="AE50" i="22" s="1"/>
  <c r="AE23" i="22" s="1"/>
  <c r="AD52" i="22"/>
  <c r="AD51" i="22" s="1"/>
  <c r="AD50" i="22" s="1"/>
  <c r="AC52" i="22"/>
  <c r="AC51" i="22" s="1"/>
  <c r="AC50" i="22" s="1"/>
  <c r="AC23" i="22" s="1"/>
  <c r="AB52" i="22"/>
  <c r="AA52" i="22"/>
  <c r="Z52" i="22"/>
  <c r="Z51" i="22" s="1"/>
  <c r="Z50" i="22" s="1"/>
  <c r="X52" i="22"/>
  <c r="X51" i="22" s="1"/>
  <c r="X50" i="22" s="1"/>
  <c r="W52" i="22"/>
  <c r="V52" i="22"/>
  <c r="V51" i="22" s="1"/>
  <c r="V50" i="22" s="1"/>
  <c r="U52" i="22"/>
  <c r="U51" i="22" s="1"/>
  <c r="U50" i="22" s="1"/>
  <c r="T52" i="22"/>
  <c r="T51" i="22" s="1"/>
  <c r="T50" i="22" s="1"/>
  <c r="S52" i="22"/>
  <c r="Q52" i="22"/>
  <c r="P52" i="22"/>
  <c r="P51" i="22" s="1"/>
  <c r="P50" i="22" s="1"/>
  <c r="O52" i="22"/>
  <c r="O51" i="22" s="1"/>
  <c r="O50" i="22" s="1"/>
  <c r="N52" i="22"/>
  <c r="M52" i="22"/>
  <c r="M51" i="22" s="1"/>
  <c r="M50" i="22" s="1"/>
  <c r="L52" i="22"/>
  <c r="L51" i="22" s="1"/>
  <c r="L50" i="22" s="1"/>
  <c r="J52" i="22"/>
  <c r="J51" i="22" s="1"/>
  <c r="J50" i="22" s="1"/>
  <c r="I52" i="22"/>
  <c r="H52" i="22"/>
  <c r="G52" i="22"/>
  <c r="G51" i="22" s="1"/>
  <c r="G50" i="22" s="1"/>
  <c r="F52" i="22"/>
  <c r="F51" i="22" s="1"/>
  <c r="F50" i="22" s="1"/>
  <c r="E52" i="22"/>
  <c r="D52" i="22"/>
  <c r="D51" i="22" s="1"/>
  <c r="D50" i="22" s="1"/>
  <c r="AJ51" i="22"/>
  <c r="AJ50" i="22" s="1"/>
  <c r="AJ23" i="22" s="1"/>
  <c r="AB51" i="22"/>
  <c r="AB50" i="22" s="1"/>
  <c r="AB23" i="22" s="1"/>
  <c r="AA51" i="22"/>
  <c r="AA50" i="22" s="1"/>
  <c r="AA23" i="22" s="1"/>
  <c r="W51" i="22"/>
  <c r="W50" i="22" s="1"/>
  <c r="S51" i="22"/>
  <c r="S50" i="22" s="1"/>
  <c r="Q51" i="22"/>
  <c r="Q50" i="22" s="1"/>
  <c r="N51" i="22"/>
  <c r="N50" i="22" s="1"/>
  <c r="I51" i="22"/>
  <c r="I50" i="22" s="1"/>
  <c r="H51" i="22"/>
  <c r="H50" i="22" s="1"/>
  <c r="E51" i="22"/>
  <c r="E50" i="22" s="1"/>
  <c r="AL49" i="22"/>
  <c r="AK49" i="22"/>
  <c r="AK48" i="22" s="1"/>
  <c r="AK47" i="22" s="1"/>
  <c r="AK30" i="22" s="1"/>
  <c r="AI49" i="22"/>
  <c r="AI48" i="22" s="1"/>
  <c r="AI47" i="22" s="1"/>
  <c r="AI30" i="22" s="1"/>
  <c r="AH49" i="22"/>
  <c r="AH48" i="22" s="1"/>
  <c r="AH47" i="22" s="1"/>
  <c r="AH30" i="22" s="1"/>
  <c r="AL48" i="22"/>
  <c r="AL47" i="22" s="1"/>
  <c r="AL30" i="22" s="1"/>
  <c r="AE48" i="22"/>
  <c r="AE47" i="22" s="1"/>
  <c r="AE30" i="22" s="1"/>
  <c r="AD48" i="22"/>
  <c r="AD47" i="22" s="1"/>
  <c r="AD30" i="22" s="1"/>
  <c r="AC48" i="22"/>
  <c r="AB48" i="22"/>
  <c r="AB47" i="22" s="1"/>
  <c r="AB30" i="22" s="1"/>
  <c r="AA48" i="22"/>
  <c r="AA47" i="22" s="1"/>
  <c r="AA30" i="22" s="1"/>
  <c r="Z48" i="22"/>
  <c r="Z47" i="22" s="1"/>
  <c r="Z30" i="22" s="1"/>
  <c r="Z21" i="22" s="1"/>
  <c r="X48" i="22"/>
  <c r="W48" i="22"/>
  <c r="W47" i="22" s="1"/>
  <c r="W30" i="22" s="1"/>
  <c r="U48" i="22"/>
  <c r="U47" i="22" s="1"/>
  <c r="U30" i="22" s="1"/>
  <c r="T48" i="22"/>
  <c r="Q48" i="22"/>
  <c r="Q47" i="22" s="1"/>
  <c r="Q30" i="22" s="1"/>
  <c r="P48" i="22"/>
  <c r="P47" i="22" s="1"/>
  <c r="P30" i="22" s="1"/>
  <c r="P21" i="22" s="1"/>
  <c r="O48" i="22"/>
  <c r="O47" i="22" s="1"/>
  <c r="O30" i="22" s="1"/>
  <c r="N48" i="22"/>
  <c r="N47" i="22" s="1"/>
  <c r="N30" i="22" s="1"/>
  <c r="N21" i="22" s="1"/>
  <c r="M48" i="22"/>
  <c r="M47" i="22" s="1"/>
  <c r="M30" i="22" s="1"/>
  <c r="L48" i="22"/>
  <c r="J48" i="22"/>
  <c r="I48" i="22"/>
  <c r="I47" i="22" s="1"/>
  <c r="I30" i="22" s="1"/>
  <c r="I21" i="22" s="1"/>
  <c r="H48" i="22"/>
  <c r="H47" i="22" s="1"/>
  <c r="H30" i="22" s="1"/>
  <c r="G48" i="22"/>
  <c r="G47" i="22" s="1"/>
  <c r="G30" i="22" s="1"/>
  <c r="G21" i="22" s="1"/>
  <c r="F48" i="22"/>
  <c r="F47" i="22" s="1"/>
  <c r="F30" i="22" s="1"/>
  <c r="F21" i="22" s="1"/>
  <c r="E48" i="22"/>
  <c r="E47" i="22" s="1"/>
  <c r="E30" i="22" s="1"/>
  <c r="E21" i="22" s="1"/>
  <c r="D48" i="22"/>
  <c r="D47" i="22" s="1"/>
  <c r="D30" i="22" s="1"/>
  <c r="AC47" i="22"/>
  <c r="AC30" i="22" s="1"/>
  <c r="X47" i="22"/>
  <c r="T47" i="22"/>
  <c r="T30" i="22" s="1"/>
  <c r="T21" i="22" s="1"/>
  <c r="L47" i="22"/>
  <c r="L30" i="22" s="1"/>
  <c r="J47" i="22"/>
  <c r="J30" i="22" s="1"/>
  <c r="X30" i="22"/>
  <c r="BP74" i="8"/>
  <c r="BP73" i="8" s="1"/>
  <c r="BO74" i="8"/>
  <c r="BO73" i="8" s="1"/>
  <c r="BM74" i="8"/>
  <c r="BL74" i="8"/>
  <c r="BP53" i="8"/>
  <c r="BO53" i="8"/>
  <c r="BN53" i="8"/>
  <c r="BM53" i="8"/>
  <c r="BL53" i="8"/>
  <c r="BL48" i="8"/>
  <c r="BM48" i="8"/>
  <c r="BN48" i="8"/>
  <c r="BO48" i="8"/>
  <c r="BP48" i="8"/>
  <c r="AN73" i="8"/>
  <c r="AM73" i="8"/>
  <c r="AL73" i="8"/>
  <c r="AK73" i="8"/>
  <c r="AJ73" i="8"/>
  <c r="AN47" i="8"/>
  <c r="AM47" i="8"/>
  <c r="AM46" i="8" s="1"/>
  <c r="AL47" i="8"/>
  <c r="AL46" i="8" s="1"/>
  <c r="AK47" i="8"/>
  <c r="AK46" i="8" s="1"/>
  <c r="AJ47" i="8"/>
  <c r="AJ46" i="8" s="1"/>
  <c r="AN46" i="8"/>
  <c r="H71" i="7"/>
  <c r="H50" i="7"/>
  <c r="H45" i="7"/>
  <c r="K71" i="7"/>
  <c r="J22" i="13"/>
  <c r="J21" i="13" s="1"/>
  <c r="J20" i="13" s="1"/>
  <c r="J19" i="13" s="1"/>
  <c r="J18" i="13"/>
  <c r="J17" i="13" s="1"/>
  <c r="J16" i="13" s="1"/>
  <c r="BD24" i="6"/>
  <c r="BD21" i="6" s="1"/>
  <c r="BE24" i="6"/>
  <c r="BE21" i="6" s="1"/>
  <c r="BG24" i="6"/>
  <c r="BG21" i="6" s="1"/>
  <c r="AJ24" i="6"/>
  <c r="AJ18" i="6" s="1"/>
  <c r="AK24" i="6"/>
  <c r="AK18" i="6" s="1"/>
  <c r="AM24" i="6"/>
  <c r="AN24" i="6"/>
  <c r="AO24" i="6"/>
  <c r="U21" i="6"/>
  <c r="V21" i="6"/>
  <c r="W21" i="6"/>
  <c r="X21" i="6"/>
  <c r="Z21" i="6"/>
  <c r="AA21" i="6"/>
  <c r="J24" i="13"/>
  <c r="J23" i="13" s="1"/>
  <c r="BH24" i="6"/>
  <c r="BH21" i="6" s="1"/>
  <c r="BI24" i="6"/>
  <c r="BI21" i="6" s="1"/>
  <c r="BJ24" i="6"/>
  <c r="BJ21" i="6" s="1"/>
  <c r="BK24" i="6"/>
  <c r="BK21" i="6" s="1"/>
  <c r="BL24" i="6"/>
  <c r="BL21" i="6" s="1"/>
  <c r="N51" i="21"/>
  <c r="N20" i="21" s="1"/>
  <c r="L35" i="21"/>
  <c r="L34" i="21" s="1"/>
  <c r="L33" i="21" s="1"/>
  <c r="L20" i="21" s="1"/>
  <c r="K35" i="21"/>
  <c r="K34" i="21" s="1"/>
  <c r="K33" i="21" s="1"/>
  <c r="K20" i="21" s="1"/>
  <c r="J35" i="21"/>
  <c r="J34" i="21" s="1"/>
  <c r="J33" i="21" s="1"/>
  <c r="J20" i="21" s="1"/>
  <c r="H31" i="21"/>
  <c r="H30" i="21" s="1"/>
  <c r="H29" i="21" s="1"/>
  <c r="H20" i="21" s="1"/>
  <c r="N51" i="20"/>
  <c r="N20" i="20" s="1"/>
  <c r="L35" i="20"/>
  <c r="L34" i="20" s="1"/>
  <c r="L33" i="20" s="1"/>
  <c r="L20" i="20" s="1"/>
  <c r="K35" i="20"/>
  <c r="K34" i="20" s="1"/>
  <c r="K33" i="20" s="1"/>
  <c r="K20" i="20" s="1"/>
  <c r="J35" i="20"/>
  <c r="J34" i="20" s="1"/>
  <c r="J33" i="20" s="1"/>
  <c r="J20" i="20" s="1"/>
  <c r="H31" i="20"/>
  <c r="H30" i="20" s="1"/>
  <c r="H29" i="20" s="1"/>
  <c r="H20" i="20" s="1"/>
  <c r="H31" i="2"/>
  <c r="H30" i="2" s="1"/>
  <c r="H29" i="2" s="1"/>
  <c r="H20" i="2" s="1"/>
  <c r="N51" i="2"/>
  <c r="N20" i="2" s="1"/>
  <c r="K35" i="2"/>
  <c r="K34" i="2" s="1"/>
  <c r="K33" i="2" s="1"/>
  <c r="K20" i="2" s="1"/>
  <c r="L35" i="2"/>
  <c r="L34" i="2" s="1"/>
  <c r="L33" i="2" s="1"/>
  <c r="L20" i="2" s="1"/>
  <c r="J35" i="2"/>
  <c r="J34" i="2" s="1"/>
  <c r="J33" i="2" s="1"/>
  <c r="J20" i="2" s="1"/>
  <c r="B21" i="13"/>
  <c r="X21" i="22" l="1"/>
  <c r="L21" i="22"/>
  <c r="U21" i="22"/>
  <c r="AI71" i="7"/>
  <c r="D74" i="8" s="1"/>
  <c r="AI74" i="8" s="1"/>
  <c r="AI73" i="8" s="1"/>
  <c r="AE71" i="7"/>
  <c r="U18" i="13"/>
  <c r="U17" i="13" s="1"/>
  <c r="U16" i="13" s="1"/>
  <c r="V49" i="22"/>
  <c r="AJ49" i="22" s="1"/>
  <c r="AL21" i="22"/>
  <c r="AK21" i="22"/>
  <c r="D21" i="22"/>
  <c r="V48" i="22"/>
  <c r="V47" i="22" s="1"/>
  <c r="V30" i="22" s="1"/>
  <c r="Y28" i="6"/>
  <c r="Y27" i="6" s="1"/>
  <c r="Y26" i="6" s="1"/>
  <c r="AL24" i="6"/>
  <c r="AL18" i="6" s="1"/>
  <c r="U73" i="8"/>
  <c r="BF30" i="6"/>
  <c r="H21" i="22"/>
  <c r="M21" i="22"/>
  <c r="Q21" i="22"/>
  <c r="AX46" i="11"/>
  <c r="AX45" i="11" s="1"/>
  <c r="AX28" i="11" s="1"/>
  <c r="AA21" i="22"/>
  <c r="AE21" i="22"/>
  <c r="AD21" i="22"/>
  <c r="V21" i="22"/>
  <c r="J21" i="22"/>
  <c r="AI21" i="22"/>
  <c r="AC21" i="22"/>
  <c r="O21" i="22"/>
  <c r="AH21" i="22"/>
  <c r="W21" i="22"/>
  <c r="AB21" i="22"/>
  <c r="S73" i="22"/>
  <c r="N49" i="7"/>
  <c r="N48" i="7" s="1"/>
  <c r="N47" i="7" s="1"/>
  <c r="K50" i="7"/>
  <c r="AE50" i="7" s="1"/>
  <c r="N44" i="7"/>
  <c r="N43" i="7" s="1"/>
  <c r="N26" i="7" s="1"/>
  <c r="K70" i="7"/>
  <c r="B23" i="15"/>
  <c r="CA51" i="11"/>
  <c r="CA50" i="11" s="1"/>
  <c r="CA49" i="11" s="1"/>
  <c r="CA48" i="11" s="1"/>
  <c r="CA19" i="11" s="1"/>
  <c r="BA20" i="11"/>
  <c r="BB20" i="11"/>
  <c r="BC20" i="11"/>
  <c r="BD20" i="11"/>
  <c r="BE20" i="11"/>
  <c r="BF20" i="11"/>
  <c r="BG20" i="11"/>
  <c r="AK50" i="11"/>
  <c r="AK49" i="11" s="1"/>
  <c r="AK48" i="11" s="1"/>
  <c r="AK19" i="11" s="1"/>
  <c r="I50" i="11"/>
  <c r="I49" i="11" s="1"/>
  <c r="I19" i="11" s="1"/>
  <c r="AS72" i="10"/>
  <c r="AR72" i="10"/>
  <c r="AQ72" i="10"/>
  <c r="AP72" i="10"/>
  <c r="AO72" i="10"/>
  <c r="AG72" i="10"/>
  <c r="AF72" i="10"/>
  <c r="AD72" i="10"/>
  <c r="AC72" i="10"/>
  <c r="AS51" i="10"/>
  <c r="AR51" i="10"/>
  <c r="AQ51" i="10"/>
  <c r="AQ50" i="10" s="1"/>
  <c r="AQ49" i="10" s="1"/>
  <c r="AP51" i="10"/>
  <c r="AP50" i="10" s="1"/>
  <c r="AP49" i="10" s="1"/>
  <c r="AO51" i="10"/>
  <c r="AO50" i="10" s="1"/>
  <c r="AO49" i="10" s="1"/>
  <c r="AS50" i="10"/>
  <c r="AS49" i="10" s="1"/>
  <c r="AR50" i="10"/>
  <c r="AR49" i="10" s="1"/>
  <c r="AR47" i="10"/>
  <c r="AQ47" i="10"/>
  <c r="AP47" i="10"/>
  <c r="AP46" i="10" s="1"/>
  <c r="AP29" i="10" s="1"/>
  <c r="AO47" i="10"/>
  <c r="AO46" i="10" s="1"/>
  <c r="AO29" i="10" s="1"/>
  <c r="AR46" i="10"/>
  <c r="AR29" i="10" s="1"/>
  <c r="AQ46" i="10"/>
  <c r="AQ29" i="10" s="1"/>
  <c r="AE47" i="10"/>
  <c r="AE46" i="10" s="1"/>
  <c r="AE29" i="10" s="1"/>
  <c r="AG51" i="10"/>
  <c r="AG50" i="10" s="1"/>
  <c r="AG49" i="10" s="1"/>
  <c r="AF51" i="10"/>
  <c r="AE51" i="10"/>
  <c r="AE50" i="10" s="1"/>
  <c r="AE49" i="10" s="1"/>
  <c r="AD51" i="10"/>
  <c r="AD50" i="10" s="1"/>
  <c r="AD49" i="10" s="1"/>
  <c r="AC51" i="10"/>
  <c r="AC50" i="10" s="1"/>
  <c r="AC49" i="10" s="1"/>
  <c r="AF50" i="10"/>
  <c r="AF49" i="10"/>
  <c r="AN72" i="10"/>
  <c r="R47" i="10"/>
  <c r="R46" i="10" s="1"/>
  <c r="R29" i="10" s="1"/>
  <c r="T47" i="10"/>
  <c r="T46" i="10" s="1"/>
  <c r="T29" i="10" s="1"/>
  <c r="Q47" i="10"/>
  <c r="Q46" i="10" s="1"/>
  <c r="Q29" i="10" s="1"/>
  <c r="R51" i="10"/>
  <c r="R50" i="10" s="1"/>
  <c r="R49" i="10" s="1"/>
  <c r="S51" i="10"/>
  <c r="S50" i="10" s="1"/>
  <c r="S49" i="10" s="1"/>
  <c r="T51" i="10"/>
  <c r="T50" i="10" s="1"/>
  <c r="T49" i="10" s="1"/>
  <c r="U51" i="10"/>
  <c r="U50" i="10" s="1"/>
  <c r="U49" i="10" s="1"/>
  <c r="Q51" i="10"/>
  <c r="Q50" i="10" s="1"/>
  <c r="R72" i="10"/>
  <c r="T72" i="10"/>
  <c r="U72" i="10"/>
  <c r="Q72" i="10"/>
  <c r="AL74" i="9"/>
  <c r="AK74" i="9"/>
  <c r="AK73" i="9" s="1"/>
  <c r="AI74" i="9"/>
  <c r="AI73" i="9" s="1"/>
  <c r="AH74" i="9"/>
  <c r="AL53" i="9"/>
  <c r="AK53" i="9"/>
  <c r="AK52" i="9" s="1"/>
  <c r="AK51" i="9" s="1"/>
  <c r="AK50" i="9" s="1"/>
  <c r="AJ53" i="9"/>
  <c r="AJ52" i="9" s="1"/>
  <c r="AJ51" i="9" s="1"/>
  <c r="AJ50" i="9" s="1"/>
  <c r="AI53" i="9"/>
  <c r="AI52" i="9" s="1"/>
  <c r="AI51" i="9" s="1"/>
  <c r="AI50" i="9" s="1"/>
  <c r="AH53" i="9"/>
  <c r="AC52" i="10" s="1"/>
  <c r="AH49" i="9"/>
  <c r="AH48" i="9" s="1"/>
  <c r="AH47" i="9" s="1"/>
  <c r="AH30" i="9" s="1"/>
  <c r="AI49" i="9"/>
  <c r="AI48" i="9" s="1"/>
  <c r="AI47" i="9" s="1"/>
  <c r="AI30" i="9" s="1"/>
  <c r="AK49" i="9"/>
  <c r="AK48" i="9" s="1"/>
  <c r="AK47" i="9" s="1"/>
  <c r="AK30" i="9" s="1"/>
  <c r="AL49" i="9"/>
  <c r="AL48" i="9" s="1"/>
  <c r="AL47" i="9" s="1"/>
  <c r="AL30" i="9" s="1"/>
  <c r="AL21" i="9" s="1"/>
  <c r="AL73" i="9"/>
  <c r="AH73" i="9"/>
  <c r="AL52" i="9"/>
  <c r="AL51" i="9" s="1"/>
  <c r="AL50" i="9" s="1"/>
  <c r="AH52" i="9"/>
  <c r="AH51" i="9" s="1"/>
  <c r="AH50" i="9" s="1"/>
  <c r="AE48" i="9"/>
  <c r="AD48" i="9"/>
  <c r="AD47" i="9" s="1"/>
  <c r="AD30" i="9" s="1"/>
  <c r="AC48" i="9"/>
  <c r="AC47" i="9" s="1"/>
  <c r="AC30" i="9" s="1"/>
  <c r="AC21" i="9" s="1"/>
  <c r="AB48" i="9"/>
  <c r="AB47" i="9" s="1"/>
  <c r="AB30" i="9" s="1"/>
  <c r="AB21" i="9" s="1"/>
  <c r="AA48" i="9"/>
  <c r="Z48" i="9"/>
  <c r="Z47" i="9" s="1"/>
  <c r="Z30" i="9" s="1"/>
  <c r="AE47" i="9"/>
  <c r="AE30" i="9" s="1"/>
  <c r="AA47" i="9"/>
  <c r="AA30" i="9" s="1"/>
  <c r="X48" i="9"/>
  <c r="W48" i="9"/>
  <c r="U48" i="9"/>
  <c r="U47" i="9" s="1"/>
  <c r="U30" i="9" s="1"/>
  <c r="T48" i="9"/>
  <c r="T47" i="9" s="1"/>
  <c r="T30" i="9" s="1"/>
  <c r="X47" i="9"/>
  <c r="X30" i="9" s="1"/>
  <c r="W47" i="9"/>
  <c r="W30" i="9" s="1"/>
  <c r="AE52" i="9"/>
  <c r="AE51" i="9" s="1"/>
  <c r="AE50" i="9" s="1"/>
  <c r="AD52" i="9"/>
  <c r="AD51" i="9" s="1"/>
  <c r="AD50" i="9" s="1"/>
  <c r="AC52" i="9"/>
  <c r="AC51" i="9" s="1"/>
  <c r="AC50" i="9" s="1"/>
  <c r="AB52" i="9"/>
  <c r="AB51" i="9" s="1"/>
  <c r="AB50" i="9" s="1"/>
  <c r="AA52" i="9"/>
  <c r="AA51" i="9" s="1"/>
  <c r="AA50" i="9" s="1"/>
  <c r="X52" i="9"/>
  <c r="W52" i="9"/>
  <c r="W51" i="9" s="1"/>
  <c r="W50" i="9" s="1"/>
  <c r="W21" i="9" s="1"/>
  <c r="V52" i="9"/>
  <c r="V51" i="9" s="1"/>
  <c r="V50" i="9" s="1"/>
  <c r="U52" i="9"/>
  <c r="U51" i="9" s="1"/>
  <c r="U50" i="9" s="1"/>
  <c r="T52" i="9"/>
  <c r="T51" i="9" s="1"/>
  <c r="T50" i="9" s="1"/>
  <c r="S52" i="9"/>
  <c r="S51" i="9" s="1"/>
  <c r="S50" i="9" s="1"/>
  <c r="X51" i="9"/>
  <c r="X50" i="9" s="1"/>
  <c r="AE73" i="9"/>
  <c r="AD73" i="9"/>
  <c r="AC73" i="9"/>
  <c r="AB73" i="9"/>
  <c r="AA73" i="9"/>
  <c r="Z73" i="9"/>
  <c r="X73" i="9"/>
  <c r="W73" i="9"/>
  <c r="U73" i="9"/>
  <c r="T73" i="9"/>
  <c r="Q73" i="9"/>
  <c r="P73" i="9"/>
  <c r="O73" i="9"/>
  <c r="N73" i="9"/>
  <c r="M73" i="9"/>
  <c r="L73" i="9"/>
  <c r="Q52" i="9"/>
  <c r="Q51" i="9" s="1"/>
  <c r="Q50" i="9" s="1"/>
  <c r="P52" i="9"/>
  <c r="P51" i="9" s="1"/>
  <c r="P50" i="9" s="1"/>
  <c r="O52" i="9"/>
  <c r="O51" i="9" s="1"/>
  <c r="O50" i="9" s="1"/>
  <c r="N52" i="9"/>
  <c r="N51" i="9" s="1"/>
  <c r="N50" i="9" s="1"/>
  <c r="M52" i="9"/>
  <c r="M51" i="9" s="1"/>
  <c r="M50" i="9" s="1"/>
  <c r="L52" i="9"/>
  <c r="L51" i="9" s="1"/>
  <c r="L50" i="9" s="1"/>
  <c r="Q48" i="9"/>
  <c r="Q47" i="9" s="1"/>
  <c r="Q30" i="9" s="1"/>
  <c r="P48" i="9"/>
  <c r="P47" i="9" s="1"/>
  <c r="P30" i="9" s="1"/>
  <c r="O48" i="9"/>
  <c r="O47" i="9" s="1"/>
  <c r="O30" i="9" s="1"/>
  <c r="N48" i="9"/>
  <c r="N47" i="9" s="1"/>
  <c r="N30" i="9" s="1"/>
  <c r="M48" i="9"/>
  <c r="L48" i="9"/>
  <c r="L47" i="9" s="1"/>
  <c r="L30" i="9" s="1"/>
  <c r="M47" i="9"/>
  <c r="M30" i="9" s="1"/>
  <c r="D73" i="9"/>
  <c r="D52" i="9"/>
  <c r="D51" i="9" s="1"/>
  <c r="D50" i="9" s="1"/>
  <c r="D48" i="9"/>
  <c r="D47" i="9" s="1"/>
  <c r="D30" i="9" s="1"/>
  <c r="F73" i="9"/>
  <c r="G73" i="9"/>
  <c r="H73" i="9"/>
  <c r="I73" i="9"/>
  <c r="J73" i="9"/>
  <c r="E73" i="9"/>
  <c r="F52" i="9"/>
  <c r="F51" i="9" s="1"/>
  <c r="F50" i="9" s="1"/>
  <c r="G52" i="9"/>
  <c r="G51" i="9" s="1"/>
  <c r="G50" i="9" s="1"/>
  <c r="H52" i="9"/>
  <c r="H51" i="9" s="1"/>
  <c r="H50" i="9" s="1"/>
  <c r="I52" i="9"/>
  <c r="I51" i="9" s="1"/>
  <c r="I50" i="9" s="1"/>
  <c r="J52" i="9"/>
  <c r="E52" i="9"/>
  <c r="J51" i="9"/>
  <c r="J50" i="9" s="1"/>
  <c r="E51" i="9"/>
  <c r="E50" i="9" s="1"/>
  <c r="F48" i="9"/>
  <c r="F47" i="9" s="1"/>
  <c r="F30" i="9" s="1"/>
  <c r="G48" i="9"/>
  <c r="G47" i="9" s="1"/>
  <c r="G30" i="9" s="1"/>
  <c r="H48" i="9"/>
  <c r="H47" i="9" s="1"/>
  <c r="H30" i="9" s="1"/>
  <c r="I48" i="9"/>
  <c r="I47" i="9" s="1"/>
  <c r="I30" i="9" s="1"/>
  <c r="J48" i="9"/>
  <c r="J47" i="9" s="1"/>
  <c r="J30" i="9" s="1"/>
  <c r="E48" i="9"/>
  <c r="E47" i="9"/>
  <c r="E30" i="9" s="1"/>
  <c r="BL52" i="8"/>
  <c r="BL51" i="8" s="1"/>
  <c r="BL50" i="8" s="1"/>
  <c r="BM52" i="8"/>
  <c r="BN52" i="8"/>
  <c r="BO52" i="8"/>
  <c r="BP52" i="8"/>
  <c r="BL73" i="8"/>
  <c r="BM73" i="8"/>
  <c r="BL47" i="8"/>
  <c r="BL46" i="8" s="1"/>
  <c r="BM47" i="8"/>
  <c r="BM46" i="8" s="1"/>
  <c r="BO47" i="8"/>
  <c r="BO46" i="8" s="1"/>
  <c r="BP47" i="8"/>
  <c r="BP46" i="8" s="1"/>
  <c r="AX52" i="8"/>
  <c r="AY52" i="8"/>
  <c r="AZ52" i="8"/>
  <c r="BA52" i="8"/>
  <c r="BB52" i="8"/>
  <c r="AW52" i="8"/>
  <c r="AJ52" i="8"/>
  <c r="AK52" i="8"/>
  <c r="AL52" i="8"/>
  <c r="AM52" i="8"/>
  <c r="AN52" i="8"/>
  <c r="W47" i="8"/>
  <c r="W46" i="8" s="1"/>
  <c r="Y47" i="8"/>
  <c r="Y46" i="8" s="1"/>
  <c r="Z47" i="8"/>
  <c r="Z46" i="8" s="1"/>
  <c r="V47" i="8"/>
  <c r="V46" i="8" s="1"/>
  <c r="W73" i="8"/>
  <c r="Y73" i="8"/>
  <c r="Z73" i="8"/>
  <c r="V73" i="8"/>
  <c r="W52" i="8"/>
  <c r="X52" i="8"/>
  <c r="Y52" i="8"/>
  <c r="Z52" i="8"/>
  <c r="V52" i="8"/>
  <c r="BN74" i="8"/>
  <c r="V74" i="9" s="1"/>
  <c r="B74" i="8"/>
  <c r="B53" i="8"/>
  <c r="B48" i="8"/>
  <c r="B48" i="10" s="1"/>
  <c r="D73" i="8"/>
  <c r="AI56" i="7"/>
  <c r="AI55" i="7" s="1"/>
  <c r="AI53" i="7"/>
  <c r="AI52" i="7" s="1"/>
  <c r="AG70" i="7"/>
  <c r="AG56" i="7"/>
  <c r="AG55" i="7"/>
  <c r="AG53" i="7"/>
  <c r="AG52" i="7" s="1"/>
  <c r="AG49" i="7"/>
  <c r="AG48" i="7" s="1"/>
  <c r="AG47" i="7" s="1"/>
  <c r="AG45" i="7"/>
  <c r="AG44" i="7" s="1"/>
  <c r="AG43" i="7" s="1"/>
  <c r="AG26" i="7" s="1"/>
  <c r="AE70" i="7"/>
  <c r="AE56" i="7"/>
  <c r="AE55" i="7" s="1"/>
  <c r="AE53" i="7"/>
  <c r="AE52" i="7" s="1"/>
  <c r="AE49" i="7"/>
  <c r="AE48" i="7" s="1"/>
  <c r="AE47" i="7" s="1"/>
  <c r="AC70" i="7"/>
  <c r="AC56" i="7"/>
  <c r="AC55" i="7"/>
  <c r="AC53" i="7"/>
  <c r="AC52" i="7" s="1"/>
  <c r="L70" i="7"/>
  <c r="M70" i="7"/>
  <c r="N70" i="7"/>
  <c r="O70" i="7"/>
  <c r="L49" i="7"/>
  <c r="L48" i="7" s="1"/>
  <c r="L47" i="7" s="1"/>
  <c r="O49" i="7"/>
  <c r="O48" i="7" s="1"/>
  <c r="O47" i="7" s="1"/>
  <c r="L44" i="7"/>
  <c r="L43" i="7" s="1"/>
  <c r="L26" i="7" s="1"/>
  <c r="L18" i="7" s="1"/>
  <c r="M44" i="7"/>
  <c r="M43" i="7" s="1"/>
  <c r="M26" i="7" s="1"/>
  <c r="O44" i="7"/>
  <c r="O43" i="7" s="1"/>
  <c r="O26" i="7" s="1"/>
  <c r="H70" i="7"/>
  <c r="H49" i="7"/>
  <c r="H48" i="7" s="1"/>
  <c r="H47" i="7" s="1"/>
  <c r="H44" i="7"/>
  <c r="H43" i="7" s="1"/>
  <c r="H26" i="7" s="1"/>
  <c r="BE30" i="6"/>
  <c r="BE18" i="6" s="1"/>
  <c r="BD30" i="6"/>
  <c r="AW28" i="6"/>
  <c r="AV28" i="6"/>
  <c r="AV27" i="6" s="1"/>
  <c r="AW26" i="6"/>
  <c r="AV26" i="6"/>
  <c r="BG30" i="6"/>
  <c r="BH30" i="6"/>
  <c r="AS24" i="6"/>
  <c r="AS30" i="6"/>
  <c r="AS28" i="6"/>
  <c r="AS26" i="6" s="1"/>
  <c r="AM30" i="6"/>
  <c r="AM26" i="6"/>
  <c r="AM21" i="6" s="1"/>
  <c r="AM18" i="6" s="1"/>
  <c r="AM28" i="6"/>
  <c r="AI30" i="6"/>
  <c r="AI28" i="6"/>
  <c r="AI27" i="6" s="1"/>
  <c r="AI26" i="6" s="1"/>
  <c r="AI24" i="6"/>
  <c r="AI18" i="6" s="1"/>
  <c r="AC30" i="6"/>
  <c r="AC28" i="6"/>
  <c r="AC27" i="6" s="1"/>
  <c r="AC26" i="6" s="1"/>
  <c r="AC24" i="6"/>
  <c r="AC21" i="6" s="1"/>
  <c r="AB30" i="6"/>
  <c r="AB28" i="6"/>
  <c r="AB27" i="6" s="1"/>
  <c r="AB26" i="6" s="1"/>
  <c r="AB24" i="6"/>
  <c r="AB21" i="6" s="1"/>
  <c r="Y30" i="6"/>
  <c r="Y24" i="6"/>
  <c r="Y21" i="6" s="1"/>
  <c r="T30" i="6"/>
  <c r="T28" i="6"/>
  <c r="T27" i="6" s="1"/>
  <c r="T26" i="6" s="1"/>
  <c r="T24" i="6"/>
  <c r="T21" i="6" s="1"/>
  <c r="Q30" i="6"/>
  <c r="P30" i="6"/>
  <c r="Q28" i="6"/>
  <c r="Q27" i="6" s="1"/>
  <c r="P28" i="6"/>
  <c r="P27" i="6" s="1"/>
  <c r="Q24" i="6"/>
  <c r="I30" i="6"/>
  <c r="H30" i="6"/>
  <c r="I28" i="6"/>
  <c r="H28" i="6"/>
  <c r="I24" i="6"/>
  <c r="H24" i="6"/>
  <c r="AO20" i="10" l="1"/>
  <c r="U21" i="9"/>
  <c r="AE21" i="9"/>
  <c r="BK74" i="8"/>
  <c r="AJ48" i="22"/>
  <c r="AJ47" i="22" s="1"/>
  <c r="AJ30" i="22" s="1"/>
  <c r="AJ21" i="22" s="1"/>
  <c r="S48" i="10"/>
  <c r="X21" i="9"/>
  <c r="H18" i="7"/>
  <c r="AI70" i="7"/>
  <c r="AD21" i="9"/>
  <c r="T21" i="9"/>
  <c r="T18" i="6"/>
  <c r="D21" i="9"/>
  <c r="R20" i="10"/>
  <c r="B53" i="9"/>
  <c r="B53" i="22"/>
  <c r="AA21" i="9"/>
  <c r="AH21" i="9"/>
  <c r="AP20" i="10"/>
  <c r="N18" i="7"/>
  <c r="I18" i="13"/>
  <c r="I17" i="13" s="1"/>
  <c r="I16" i="13" s="1"/>
  <c r="BC25" i="6"/>
  <c r="BC24" i="6" s="1"/>
  <c r="BC21" i="6" s="1"/>
  <c r="BF24" i="6"/>
  <c r="BF21" i="6" s="1"/>
  <c r="BF18" i="6" s="1"/>
  <c r="B49" i="9"/>
  <c r="B49" i="22"/>
  <c r="Y18" i="6"/>
  <c r="AC18" i="6"/>
  <c r="B73" i="10"/>
  <c r="B74" i="22"/>
  <c r="E21" i="9"/>
  <c r="AQ20" i="10"/>
  <c r="BC31" i="6"/>
  <c r="I24" i="13"/>
  <c r="I23" i="13" s="1"/>
  <c r="O18" i="7"/>
  <c r="T20" i="10"/>
  <c r="AR20" i="10"/>
  <c r="I22" i="13"/>
  <c r="I21" i="13" s="1"/>
  <c r="I20" i="13" s="1"/>
  <c r="I19" i="13" s="1"/>
  <c r="BC29" i="6"/>
  <c r="BC28" i="6" s="1"/>
  <c r="BC27" i="6" s="1"/>
  <c r="BL20" i="8"/>
  <c r="B74" i="9"/>
  <c r="B52" i="10"/>
  <c r="AB18" i="6"/>
  <c r="BC30" i="6"/>
  <c r="BG18" i="6"/>
  <c r="BG27" i="6"/>
  <c r="BG26" i="6" s="1"/>
  <c r="H18" i="6"/>
  <c r="BN73" i="8"/>
  <c r="S47" i="10"/>
  <c r="S46" i="10" s="1"/>
  <c r="S29" i="10" s="1"/>
  <c r="K45" i="7"/>
  <c r="AC45" i="7" s="1"/>
  <c r="AC44" i="7" s="1"/>
  <c r="AC43" i="7" s="1"/>
  <c r="AC26" i="7" s="1"/>
  <c r="M49" i="7"/>
  <c r="M48" i="7" s="1"/>
  <c r="M47" i="7" s="1"/>
  <c r="M18" i="7" s="1"/>
  <c r="K49" i="7"/>
  <c r="K48" i="7" s="1"/>
  <c r="K47" i="7" s="1"/>
  <c r="X73" i="8"/>
  <c r="AJ47" i="11"/>
  <c r="BZ47" i="11" s="1"/>
  <c r="X47" i="8"/>
  <c r="X46" i="8" s="1"/>
  <c r="BN47" i="8"/>
  <c r="BN46" i="8" s="1"/>
  <c r="AK21" i="9"/>
  <c r="AI21" i="9"/>
  <c r="L21" i="9"/>
  <c r="M21" i="9"/>
  <c r="P21" i="9"/>
  <c r="N21" i="9"/>
  <c r="Q21" i="9"/>
  <c r="O21" i="9"/>
  <c r="G21" i="9"/>
  <c r="J21" i="9"/>
  <c r="F21" i="9"/>
  <c r="H21" i="9"/>
  <c r="I21" i="9"/>
  <c r="CB49" i="11"/>
  <c r="BW47" i="11"/>
  <c r="BW48" i="11" s="1"/>
  <c r="BW49" i="11" s="1"/>
  <c r="BW50" i="11" s="1"/>
  <c r="BW51" i="11" s="1"/>
  <c r="AN60" i="10"/>
  <c r="AN59" i="10" s="1"/>
  <c r="P60" i="10"/>
  <c r="P59" i="10" s="1"/>
  <c r="AN21" i="10"/>
  <c r="AB21" i="10"/>
  <c r="BX22" i="8"/>
  <c r="BW22" i="8"/>
  <c r="BW20" i="8" s="1"/>
  <c r="BV22" i="8"/>
  <c r="BV20" i="8" s="1"/>
  <c r="BU22" i="8"/>
  <c r="BU20" i="8" s="1"/>
  <c r="BT22" i="8"/>
  <c r="BS22" i="8"/>
  <c r="BS20" i="8" s="1"/>
  <c r="BR22" i="8"/>
  <c r="BR20" i="8" s="1"/>
  <c r="BQ22" i="8"/>
  <c r="BQ20" i="8" s="1"/>
  <c r="BX20" i="8"/>
  <c r="BT20" i="8"/>
  <c r="BJ22" i="8"/>
  <c r="BJ20" i="8" s="1"/>
  <c r="BD22" i="8"/>
  <c r="BD20" i="8" s="1"/>
  <c r="BE22" i="8"/>
  <c r="BE20" i="8" s="1"/>
  <c r="BF22" i="8"/>
  <c r="BF20" i="8" s="1"/>
  <c r="BG22" i="8"/>
  <c r="BG20" i="8" s="1"/>
  <c r="BH22" i="8"/>
  <c r="BH20" i="8" s="1"/>
  <c r="BI22" i="8"/>
  <c r="BI20" i="8" s="1"/>
  <c r="BC22" i="8"/>
  <c r="BC20" i="8" s="1"/>
  <c r="AP22" i="8"/>
  <c r="AP20" i="8" s="1"/>
  <c r="AQ22" i="8"/>
  <c r="AQ20" i="8" s="1"/>
  <c r="AR22" i="8"/>
  <c r="AR20" i="8" s="1"/>
  <c r="AS22" i="8"/>
  <c r="AS20" i="8" s="1"/>
  <c r="AT22" i="8"/>
  <c r="AT20" i="8" s="1"/>
  <c r="AU22" i="8"/>
  <c r="AU20" i="8" s="1"/>
  <c r="AV22" i="8"/>
  <c r="AV20" i="8" s="1"/>
  <c r="AO22" i="8"/>
  <c r="AO20" i="8" s="1"/>
  <c r="AG22" i="8"/>
  <c r="AG20" i="8" s="1"/>
  <c r="AF22" i="8"/>
  <c r="AF20" i="8" s="1"/>
  <c r="AE22" i="8"/>
  <c r="AE20" i="8" s="1"/>
  <c r="AD22" i="8"/>
  <c r="AD20" i="8" s="1"/>
  <c r="AC22" i="8"/>
  <c r="AC20" i="8" s="1"/>
  <c r="AB22" i="8"/>
  <c r="AB20" i="8" s="1"/>
  <c r="AA22" i="8"/>
  <c r="AA20" i="8" s="1"/>
  <c r="BK73" i="8" l="1"/>
  <c r="D24" i="13"/>
  <c r="S74" i="9"/>
  <c r="AI50" i="7"/>
  <c r="AC49" i="7"/>
  <c r="AC48" i="7" s="1"/>
  <c r="AC47" i="7" s="1"/>
  <c r="AC18" i="7" s="1"/>
  <c r="K44" i="7"/>
  <c r="K43" i="7" s="1"/>
  <c r="K26" i="7" s="1"/>
  <c r="K18" i="7" s="1"/>
  <c r="F17" i="13"/>
  <c r="V48" i="9"/>
  <c r="V47" i="9" s="1"/>
  <c r="V30" i="9" s="1"/>
  <c r="AJ49" i="9"/>
  <c r="AJ48" i="9" s="1"/>
  <c r="AJ47" i="9" s="1"/>
  <c r="AJ30" i="9" s="1"/>
  <c r="F18" i="13"/>
  <c r="K18" i="13" s="1"/>
  <c r="F24" i="13"/>
  <c r="K24" i="13" s="1"/>
  <c r="D23" i="13"/>
  <c r="F23" i="13" s="1"/>
  <c r="BZ46" i="11"/>
  <c r="BZ45" i="11" s="1"/>
  <c r="BZ28" i="11" s="1"/>
  <c r="AJ46" i="11"/>
  <c r="AJ45" i="11" s="1"/>
  <c r="AJ28" i="11" s="1"/>
  <c r="AJ19" i="11" s="1"/>
  <c r="S72" i="10"/>
  <c r="S20" i="10" s="1"/>
  <c r="AJ74" i="9"/>
  <c r="V73" i="9"/>
  <c r="AJ73" i="9" l="1"/>
  <c r="U24" i="13"/>
  <c r="AE73" i="10"/>
  <c r="AE72" i="10" s="1"/>
  <c r="AE20" i="10" s="1"/>
  <c r="AX72" i="11"/>
  <c r="S73" i="9"/>
  <c r="AG74" i="9"/>
  <c r="AG73" i="9" s="1"/>
  <c r="AJ21" i="9"/>
  <c r="M24" i="13"/>
  <c r="K23" i="13"/>
  <c r="M18" i="13"/>
  <c r="K17" i="13"/>
  <c r="K16" i="13" s="1"/>
  <c r="AE44" i="7"/>
  <c r="AE43" i="7" s="1"/>
  <c r="AE26" i="7" s="1"/>
  <c r="AE18" i="7" s="1"/>
  <c r="AI45" i="7"/>
  <c r="D48" i="8" s="1"/>
  <c r="U48" i="8" s="1"/>
  <c r="D53" i="8"/>
  <c r="AI53" i="8" s="1"/>
  <c r="AI52" i="8" s="1"/>
  <c r="AI49" i="7"/>
  <c r="AI48" i="7" s="1"/>
  <c r="AI47" i="7" s="1"/>
  <c r="V21" i="9"/>
  <c r="AI44" i="7"/>
  <c r="AI43" i="7" s="1"/>
  <c r="AI26" i="7" s="1"/>
  <c r="F22" i="13"/>
  <c r="AJ71" i="11"/>
  <c r="AY20" i="11"/>
  <c r="AH51" i="11"/>
  <c r="BX51" i="11" s="1"/>
  <c r="AX71" i="11" l="1"/>
  <c r="AX19" i="11" s="1"/>
  <c r="BZ72" i="11"/>
  <c r="BZ71" i="11" s="1"/>
  <c r="BZ19" i="11" s="1"/>
  <c r="D22" i="17"/>
  <c r="U23" i="13"/>
  <c r="BK48" i="8"/>
  <c r="U47" i="8"/>
  <c r="U46" i="8" s="1"/>
  <c r="K22" i="13"/>
  <c r="F21" i="13"/>
  <c r="F20" i="13" s="1"/>
  <c r="F19" i="13" s="1"/>
  <c r="D52" i="8"/>
  <c r="D51" i="8" s="1"/>
  <c r="D50" i="8" s="1"/>
  <c r="AI18" i="7"/>
  <c r="D47" i="8"/>
  <c r="D46" i="8" s="1"/>
  <c r="D20" i="8" s="1"/>
  <c r="AX49" i="11"/>
  <c r="AX48" i="11" s="1"/>
  <c r="AT49" i="11"/>
  <c r="AT48" i="11" s="1"/>
  <c r="AT20" i="11" s="1"/>
  <c r="AF49" i="11"/>
  <c r="AF48" i="11" s="1"/>
  <c r="AF19" i="11" s="1"/>
  <c r="BL49" i="11"/>
  <c r="BL48" i="11" s="1"/>
  <c r="BL47" i="11" s="1"/>
  <c r="BL20" i="11" s="1"/>
  <c r="BJ47" i="11"/>
  <c r="BJ20" i="11" s="1"/>
  <c r="AH49" i="11"/>
  <c r="AH48" i="11" s="1"/>
  <c r="BH49" i="11"/>
  <c r="BH48" i="11" s="1"/>
  <c r="BH47" i="11" s="1"/>
  <c r="BH20" i="11" s="1"/>
  <c r="AV49" i="11"/>
  <c r="AV48" i="11" s="1"/>
  <c r="AL20" i="11"/>
  <c r="BK20" i="11"/>
  <c r="AJ49" i="11"/>
  <c r="AJ48" i="11" s="1"/>
  <c r="AW20" i="11"/>
  <c r="BN20" i="11"/>
  <c r="AU20" i="11"/>
  <c r="AZ20" i="11"/>
  <c r="BI20" i="11"/>
  <c r="BM20" i="11"/>
  <c r="D18" i="13" l="1"/>
  <c r="S49" i="22"/>
  <c r="AG49" i="22" s="1"/>
  <c r="AG48" i="22" s="1"/>
  <c r="AG47" i="22" s="1"/>
  <c r="AG30" i="22" s="1"/>
  <c r="AG21" i="22" s="1"/>
  <c r="AI47" i="8"/>
  <c r="AI46" i="8" s="1"/>
  <c r="BK53" i="8"/>
  <c r="U52" i="8"/>
  <c r="U51" i="8" s="1"/>
  <c r="U50" i="8" s="1"/>
  <c r="U20" i="8" s="1"/>
  <c r="S48" i="22"/>
  <c r="S47" i="22" s="1"/>
  <c r="S30" i="22" s="1"/>
  <c r="S21" i="22" s="1"/>
  <c r="K21" i="13"/>
  <c r="K20" i="13" s="1"/>
  <c r="K19" i="13" s="1"/>
  <c r="M22" i="13"/>
  <c r="S48" i="9"/>
  <c r="S47" i="9" s="1"/>
  <c r="S30" i="9" s="1"/>
  <c r="S21" i="9" s="1"/>
  <c r="AG49" i="9"/>
  <c r="AG48" i="9" s="1"/>
  <c r="AG47" i="9" s="1"/>
  <c r="AG30" i="9" s="1"/>
  <c r="AH47" i="11"/>
  <c r="AS60" i="10"/>
  <c r="AS59" i="10" s="1"/>
  <c r="AR60" i="10"/>
  <c r="AR59" i="10" s="1"/>
  <c r="AP60" i="10"/>
  <c r="AP59" i="10" s="1"/>
  <c r="AO60" i="10"/>
  <c r="AO59" i="10" s="1"/>
  <c r="AG60" i="10"/>
  <c r="AG59" i="10" s="1"/>
  <c r="AF60" i="10"/>
  <c r="AF59" i="10" s="1"/>
  <c r="AE60" i="10"/>
  <c r="AE59" i="10" s="1"/>
  <c r="AD60" i="10"/>
  <c r="AD59" i="10" s="1"/>
  <c r="AC60" i="10"/>
  <c r="AC59" i="10" s="1"/>
  <c r="U60" i="10"/>
  <c r="U59" i="10" s="1"/>
  <c r="T60" i="10"/>
  <c r="T59" i="10" s="1"/>
  <c r="R60" i="10"/>
  <c r="R59" i="10" s="1"/>
  <c r="Q60" i="10"/>
  <c r="Q59" i="10" s="1"/>
  <c r="AE56" i="9"/>
  <c r="AE55" i="9" s="1"/>
  <c r="AD56" i="9"/>
  <c r="AD55" i="9" s="1"/>
  <c r="AB56" i="9"/>
  <c r="AB55" i="9" s="1"/>
  <c r="AA56" i="9"/>
  <c r="AA55" i="9" s="1"/>
  <c r="X56" i="9"/>
  <c r="X55" i="9" s="1"/>
  <c r="W56" i="9"/>
  <c r="W55" i="9" s="1"/>
  <c r="U56" i="9"/>
  <c r="U55" i="9" s="1"/>
  <c r="T56" i="9"/>
  <c r="T55" i="9" s="1"/>
  <c r="Q56" i="9"/>
  <c r="Q55" i="9" s="1"/>
  <c r="P56" i="9"/>
  <c r="P55" i="9" s="1"/>
  <c r="O56" i="9"/>
  <c r="O55" i="9" s="1"/>
  <c r="N56" i="9"/>
  <c r="N55" i="9" s="1"/>
  <c r="M56" i="9"/>
  <c r="M55" i="9" s="1"/>
  <c r="L56" i="9"/>
  <c r="L55" i="9" s="1"/>
  <c r="J56" i="9"/>
  <c r="J55" i="9" s="1"/>
  <c r="I56" i="9"/>
  <c r="I55" i="9" s="1"/>
  <c r="H56" i="9"/>
  <c r="H55" i="9" s="1"/>
  <c r="G56" i="9"/>
  <c r="G55" i="9" s="1"/>
  <c r="F56" i="9"/>
  <c r="F55" i="9" s="1"/>
  <c r="BK52" i="8" l="1"/>
  <c r="Z53" i="9"/>
  <c r="Z52" i="9" s="1"/>
  <c r="Z51" i="9" s="1"/>
  <c r="Z50" i="9" s="1"/>
  <c r="Z21" i="9" s="1"/>
  <c r="D22" i="13"/>
  <c r="D21" i="13" s="1"/>
  <c r="D20" i="13" s="1"/>
  <c r="D19" i="13" s="1"/>
  <c r="D17" i="13"/>
  <c r="D16" i="13" s="1"/>
  <c r="F16" i="13" s="1"/>
  <c r="BK47" i="8"/>
  <c r="BK46" i="8" s="1"/>
  <c r="AD48" i="10"/>
  <c r="AD47" i="10" s="1"/>
  <c r="AD46" i="10" s="1"/>
  <c r="AD29" i="10" s="1"/>
  <c r="AD20" i="10" s="1"/>
  <c r="AV20" i="11"/>
  <c r="AE23" i="9"/>
  <c r="AS48" i="10"/>
  <c r="AR21" i="10"/>
  <c r="AP21" i="10"/>
  <c r="AG48" i="10"/>
  <c r="AF48" i="10"/>
  <c r="U48" i="10"/>
  <c r="U47" i="10" s="1"/>
  <c r="U46" i="10" s="1"/>
  <c r="U29" i="10" s="1"/>
  <c r="U20" i="10" s="1"/>
  <c r="AB23" i="9"/>
  <c r="AA23" i="9"/>
  <c r="L59" i="9"/>
  <c r="L58" i="9" s="1"/>
  <c r="E59" i="9"/>
  <c r="E58" i="9" s="1"/>
  <c r="AG53" i="9" l="1"/>
  <c r="AG52" i="9" s="1"/>
  <c r="AG51" i="9" s="1"/>
  <c r="AG50" i="9" s="1"/>
  <c r="AG21" i="9" s="1"/>
  <c r="AG21" i="10"/>
  <c r="AG47" i="10"/>
  <c r="AG46" i="10" s="1"/>
  <c r="AG29" i="10" s="1"/>
  <c r="AG20" i="10" s="1"/>
  <c r="AD21" i="10"/>
  <c r="AF21" i="10"/>
  <c r="AF47" i="10"/>
  <c r="AF46" i="10" s="1"/>
  <c r="AF29" i="10" s="1"/>
  <c r="AF20" i="10" s="1"/>
  <c r="AS21" i="10"/>
  <c r="AS47" i="10"/>
  <c r="AS46" i="10" s="1"/>
  <c r="AS29" i="10" s="1"/>
  <c r="AS20" i="10" s="1"/>
  <c r="S59" i="9"/>
  <c r="S58" i="9" s="1"/>
  <c r="AG59" i="9" l="1"/>
  <c r="AG58" i="9" s="1"/>
  <c r="Z59" i="9"/>
  <c r="Z58" i="9" s="1"/>
  <c r="AL56" i="9"/>
  <c r="AL55" i="9" s="1"/>
  <c r="AK56" i="9"/>
  <c r="AK55" i="9" s="1"/>
  <c r="AI56" i="9"/>
  <c r="AI55" i="9" s="1"/>
  <c r="AH56" i="9"/>
  <c r="AH55" i="9" s="1"/>
  <c r="AC56" i="9"/>
  <c r="AC55" i="9" s="1"/>
  <c r="AC23" i="9" s="1"/>
  <c r="Z56" i="9"/>
  <c r="Z55" i="9" s="1"/>
  <c r="V56" i="9"/>
  <c r="V55" i="9" s="1"/>
  <c r="S56" i="9"/>
  <c r="S55" i="9" s="1"/>
  <c r="AJ56" i="9" l="1"/>
  <c r="AJ55" i="9" s="1"/>
  <c r="E56" i="9"/>
  <c r="E55" i="9" s="1"/>
  <c r="AG56" i="9"/>
  <c r="AG55" i="9" s="1"/>
  <c r="AI23" i="9"/>
  <c r="AL23" i="9" l="1"/>
  <c r="AK23" i="9"/>
  <c r="AH23" i="9"/>
  <c r="AJ23" i="9" l="1"/>
  <c r="AG23" i="9" l="1"/>
  <c r="BB51" i="8"/>
  <c r="BB50" i="8" s="1"/>
  <c r="BA51" i="8"/>
  <c r="BA50" i="8" s="1"/>
  <c r="AZ51" i="8"/>
  <c r="AZ50" i="8" s="1"/>
  <c r="AY51" i="8"/>
  <c r="AY50" i="8" s="1"/>
  <c r="AX51" i="8"/>
  <c r="AX50" i="8" s="1"/>
  <c r="AN51" i="8"/>
  <c r="AN50" i="8" s="1"/>
  <c r="AN20" i="8" s="1"/>
  <c r="AM51" i="8"/>
  <c r="AM50" i="8" s="1"/>
  <c r="AM20" i="8" s="1"/>
  <c r="AL51" i="8"/>
  <c r="AL50" i="8" s="1"/>
  <c r="AL20" i="8" s="1"/>
  <c r="AK51" i="8"/>
  <c r="AK50" i="8" s="1"/>
  <c r="AK20" i="8" s="1"/>
  <c r="AJ51" i="8"/>
  <c r="AJ50" i="8" s="1"/>
  <c r="AJ20" i="8" s="1"/>
  <c r="AH22" i="8"/>
  <c r="AH20" i="8" s="1"/>
  <c r="Z51" i="8"/>
  <c r="Z50" i="8" s="1"/>
  <c r="Z20" i="8" s="1"/>
  <c r="Y51" i="8"/>
  <c r="Y50" i="8" s="1"/>
  <c r="Y20" i="8" s="1"/>
  <c r="X51" i="8"/>
  <c r="X50" i="8" s="1"/>
  <c r="X20" i="8" s="1"/>
  <c r="W51" i="8"/>
  <c r="W50" i="8" s="1"/>
  <c r="W20" i="8" s="1"/>
  <c r="V51" i="8"/>
  <c r="V50" i="8" s="1"/>
  <c r="V20" i="8" s="1"/>
  <c r="AQ65" i="10"/>
  <c r="AQ64" i="10"/>
  <c r="S62" i="10"/>
  <c r="S60" i="10" s="1"/>
  <c r="S59" i="10" s="1"/>
  <c r="BP51" i="8"/>
  <c r="BP50" i="8" s="1"/>
  <c r="BP20" i="8" s="1"/>
  <c r="AO56" i="10"/>
  <c r="AE54" i="10"/>
  <c r="AC54" i="10"/>
  <c r="S53" i="10"/>
  <c r="Q53" i="10"/>
  <c r="O56" i="7"/>
  <c r="O55" i="7" s="1"/>
  <c r="L56" i="7"/>
  <c r="L55" i="7" s="1"/>
  <c r="N56" i="7"/>
  <c r="N55" i="7" s="1"/>
  <c r="M56" i="7"/>
  <c r="M55" i="7" s="1"/>
  <c r="AO21" i="10" l="1"/>
  <c r="AE21" i="10"/>
  <c r="Q49" i="10"/>
  <c r="Q20" i="10" s="1"/>
  <c r="AQ60" i="10"/>
  <c r="AQ59" i="10" s="1"/>
  <c r="BN51" i="8"/>
  <c r="BN50" i="8" s="1"/>
  <c r="BN20" i="8" s="1"/>
  <c r="BM51" i="8"/>
  <c r="BM50" i="8" s="1"/>
  <c r="BM20" i="8" s="1"/>
  <c r="BO51" i="8"/>
  <c r="BO50" i="8" s="1"/>
  <c r="BO20" i="8" s="1"/>
  <c r="X22" i="8"/>
  <c r="BA22" i="8"/>
  <c r="AL22" i="8"/>
  <c r="AZ22" i="8"/>
  <c r="Z22" i="8"/>
  <c r="Y22" i="8"/>
  <c r="AK22" i="8"/>
  <c r="AY22" i="8"/>
  <c r="V22" i="8"/>
  <c r="AX22" i="8"/>
  <c r="BB22" i="8"/>
  <c r="AN22" i="8"/>
  <c r="AM22" i="8"/>
  <c r="AJ22" i="8"/>
  <c r="W22" i="8"/>
  <c r="BP22" i="8"/>
  <c r="AC21" i="10" l="1"/>
  <c r="AC47" i="10"/>
  <c r="AC46" i="10" s="1"/>
  <c r="AC29" i="10" s="1"/>
  <c r="AC20" i="10" s="1"/>
  <c r="AQ21" i="10"/>
  <c r="BN22" i="8"/>
  <c r="BO22" i="8"/>
  <c r="BM22" i="8"/>
  <c r="BL22" i="8"/>
  <c r="H56" i="7" l="1"/>
  <c r="H55" i="7" s="1"/>
  <c r="N53" i="7"/>
  <c r="N52" i="7" s="1"/>
  <c r="K56" i="7" l="1"/>
  <c r="K55" i="7" s="1"/>
  <c r="AI51" i="8"/>
  <c r="AI50" i="8" s="1"/>
  <c r="AI20" i="8" s="1"/>
  <c r="M53" i="7"/>
  <c r="M52" i="7" s="1"/>
  <c r="O53" i="7"/>
  <c r="O52" i="7" s="1"/>
  <c r="L53" i="7"/>
  <c r="L52" i="7" s="1"/>
  <c r="AI22" i="8" l="1"/>
  <c r="AW51" i="8"/>
  <c r="AW50" i="8" s="1"/>
  <c r="D22" i="8"/>
  <c r="AW22" i="8" l="1"/>
  <c r="BK51" i="8"/>
  <c r="BK50" i="8" s="1"/>
  <c r="BK20" i="8" s="1"/>
  <c r="BD18" i="6"/>
  <c r="AT27" i="6"/>
  <c r="AU27" i="6"/>
  <c r="BK22" i="8" l="1"/>
  <c r="H53" i="7"/>
  <c r="H52" i="7" s="1"/>
  <c r="K53" i="7"/>
  <c r="K52" i="7" s="1"/>
  <c r="P24" i="6" l="1"/>
  <c r="CB48" i="11" l="1"/>
  <c r="CB47" i="11" s="1"/>
  <c r="H27" i="6"/>
  <c r="H26" i="6" s="1"/>
  <c r="I18" i="6"/>
  <c r="I27" i="6"/>
  <c r="I26" i="6" s="1"/>
  <c r="P18" i="6"/>
  <c r="Q18" i="6"/>
  <c r="P26" i="6"/>
  <c r="Q26" i="6"/>
  <c r="AS27" i="6" l="1"/>
  <c r="BC26" i="6"/>
  <c r="BC18" i="6" s="1"/>
  <c r="AW2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Шабанова</author>
  </authors>
  <commentList>
    <comment ref="B32" authorId="0" shapeId="0" xr:uid="{00000000-0006-0000-0000-000001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добавть этапы строительства</t>
        </r>
      </text>
    </comment>
    <comment ref="B36" authorId="0" shapeId="0" xr:uid="{00000000-0006-0000-0000-000002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этапы строительства по годам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Шабанова</author>
  </authors>
  <commentList>
    <comment ref="B36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этапы строительства по годам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Шабанова</author>
  </authors>
  <commentList>
    <comment ref="B32" authorId="0" shapeId="0" xr:uid="{00000000-0006-0000-0200-000001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добавть этапы строительства</t>
        </r>
      </text>
    </comment>
    <comment ref="B36" authorId="0" shapeId="0" xr:uid="{00000000-0006-0000-0200-000002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этапы строительства по годам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Шабанова</author>
  </authors>
  <commentList>
    <comment ref="AC16" authorId="0" shapeId="0" xr:uid="{00000000-0006-0000-0300-000001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добавить амортизацию</t>
        </r>
      </text>
    </comment>
    <comment ref="T17" authorId="0" shapeId="0" xr:uid="{00000000-0006-0000-0300-000002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применить индекс минэконома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Екатерина Шабанова</author>
  </authors>
  <commentList>
    <comment ref="D14" authorId="0" shapeId="0" xr:uid="{00000000-0006-0000-0500-000001000000}">
      <text>
        <r>
          <rPr>
            <b/>
            <sz val="10"/>
            <color rgb="FF000000"/>
            <rFont val="Tahoma"/>
            <family val="2"/>
            <charset val="204"/>
          </rPr>
          <t>Екатерина Шабанова: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sz val="10"/>
            <color rgb="FF000000"/>
            <rFont val="Tahoma"/>
            <family val="2"/>
            <charset val="204"/>
          </rPr>
          <t>проверить</t>
        </r>
      </text>
    </comment>
  </commentList>
</comments>
</file>

<file path=xl/sharedStrings.xml><?xml version="1.0" encoding="utf-8"?>
<sst xmlns="http://schemas.openxmlformats.org/spreadsheetml/2006/main" count="21046" uniqueCount="679">
  <si>
    <t>к приказу Минэнерго России</t>
  </si>
  <si>
    <t>от «__» _____ 2016 г. №___</t>
  </si>
  <si>
    <t>Форма 1. Перечени инвестиционных проектов</t>
  </si>
  <si>
    <t xml:space="preserve">                                                         полное наименование субъекта электроэнергетики</t>
  </si>
  <si>
    <t>Утвержденные плановые значения показателей приведены в соответствии с  ______________________________________________________________________________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</si>
  <si>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</si>
  <si>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</si>
  <si>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</si>
  <si>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</si>
  <si>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</si>
  <si>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</si>
  <si>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</si>
  <si>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</si>
  <si>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>…</t>
  </si>
  <si>
    <t>План
 (Утвержденный план)</t>
  </si>
  <si>
    <t>Факт 
(Предложение по корректировке утвержденного плана)</t>
  </si>
  <si>
    <t>4.1</t>
  </si>
  <si>
    <t>4.2</t>
  </si>
  <si>
    <t>4.3</t>
  </si>
  <si>
    <t>4.4</t>
  </si>
  <si>
    <t>4. …</t>
  </si>
  <si>
    <t>5.1</t>
  </si>
  <si>
    <t>5.2</t>
  </si>
  <si>
    <t>5.3</t>
  </si>
  <si>
    <t>5.4</t>
  </si>
  <si>
    <t>5.…</t>
  </si>
  <si>
    <t>6.1</t>
  </si>
  <si>
    <t>6.2</t>
  </si>
  <si>
    <t>6.3</t>
  </si>
  <si>
    <t>6.4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</si>
  <si>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</si>
  <si>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</si>
  <si>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</si>
  <si>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</si>
  <si>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</si>
  <si>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</si>
  <si>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</si>
  <si>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</si>
  <si>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</si>
  <si>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</si>
  <si>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</si>
  <si>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</si>
  <si>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</si>
  <si>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</si>
  <si>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</si>
  <si>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</si>
  <si>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</si>
  <si>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</si>
  <si>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</si>
  <si>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</si>
  <si>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</si>
  <si>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</si>
  <si>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</si>
  <si>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</si>
  <si>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</si>
  <si>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</si>
  <si>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</si>
  <si>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</si>
  <si>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</si>
  <si>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</si>
  <si>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</si>
  <si>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</si>
  <si>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</si>
  <si>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</si>
  <si>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</si>
  <si>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</si>
  <si>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</si>
  <si>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</si>
  <si>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</si>
  <si>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</si>
  <si>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</si>
  <si>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</si>
  <si>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</si>
  <si>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</si>
  <si>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</si>
  <si>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</si>
  <si>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</si>
  <si>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</si>
  <si>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</si>
  <si>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</si>
  <si>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</si>
  <si>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</si>
  <si>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</si>
  <si>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</si>
  <si>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</si>
  <si>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</si>
  <si>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</si>
  <si>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</si>
  <si>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</si>
  <si>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</si>
  <si>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</si>
  <si>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</si>
  <si>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</si>
  <si>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</si>
  <si>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</si>
  <si>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</si>
  <si>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</si>
  <si>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</si>
  <si>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</si>
  <si>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</si>
  <si>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</si>
  <si>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</si>
  <si>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</si>
  <si>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</si>
  <si>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</si>
  <si>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</si>
  <si>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</si>
  <si>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</si>
  <si>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</si>
  <si>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</si>
  <si>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</si>
  <si>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</si>
  <si>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</si>
  <si>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</si>
  <si>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</si>
  <si>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</si>
  <si>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</si>
  <si>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</si>
  <si>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</si>
  <si>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</si>
  <si>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</si>
  <si>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1.6</t>
  </si>
  <si>
    <t>Прочие инвестиционные проекты, всего, в том числе:</t>
  </si>
  <si>
    <t>Приморский край</t>
  </si>
  <si>
    <t xml:space="preserve">План
</t>
  </si>
  <si>
    <t xml:space="preserve"> на год 2019</t>
  </si>
  <si>
    <t xml:space="preserve"> на год 2020</t>
  </si>
  <si>
    <t xml:space="preserve"> на год 2021</t>
  </si>
  <si>
    <t>Форма 2. План финансирования капитальных вложений по инвестиционным проектам</t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</si>
  <si>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</si>
  <si>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Идентификатор инвестицион-ного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</si>
  <si>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</si>
  <si>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</si>
  <si>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</si>
  <si>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</si>
  <si>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>Размер платы за технологическое присоединение (подключение), млн рублей</t>
  </si>
  <si>
    <r>
      <t>Фактический объем финансирования на 01.01.года 
(N-1)</t>
    </r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, млн рублей 
(с НДС) </t>
    </r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</si>
  <si>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</si>
  <si>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</si>
  <si>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</si>
  <si>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</si>
  <si>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</si>
  <si>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</si>
  <si>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</si>
  <si>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>План (Утвержденный план)</t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</si>
  <si>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(N+1)</t>
    </r>
  </si>
  <si>
    <r>
      <t>Факт 
(Предложение по корректировке утвержденного плана)</t>
    </r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
года (N+2)</t>
    </r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</si>
  <si>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</si>
  <si>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</si>
  <si>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</si>
  <si>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</si>
  <si>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</si>
  <si>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</si>
  <si>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 xml:space="preserve">в текущих ценах, млн рублей (с НДС) </t>
  </si>
  <si>
    <t xml:space="preserve">в прогнозных ценах соответствующих лет, млн рублей 
(с НДС) </t>
  </si>
  <si>
    <t>Предложение по корректировке утвержденного плана на 01.01.года X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</si>
  <si>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</si>
  <si>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</si>
  <si>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</si>
  <si>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</si>
  <si>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</si>
  <si>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16.1</t>
  </si>
  <si>
    <t>16.2</t>
  </si>
  <si>
    <t>16.3</t>
  </si>
  <si>
    <t>16.4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</si>
  <si>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</si>
  <si>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</si>
  <si>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</si>
  <si>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</si>
  <si>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</si>
  <si>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</si>
  <si>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</si>
  <si>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</si>
  <si>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</si>
  <si>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</si>
  <si>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</si>
  <si>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</si>
  <si>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</si>
  <si>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</si>
  <si>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</si>
  <si>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</si>
  <si>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</si>
  <si>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</si>
  <si>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</si>
  <si>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</si>
  <si>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</si>
  <si>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</si>
  <si>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</si>
  <si>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</si>
  <si>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П</t>
  </si>
  <si>
    <t xml:space="preserve">в текущих ценах, 
млн рублей (с НДС) </t>
  </si>
  <si>
    <t>План 
на 01.01.2017 года (N-1)</t>
  </si>
  <si>
    <r>
      <t>План 
на 01.01.2016 года X</t>
    </r>
    <r>
      <rPr>
        <vertAlign val="superscript"/>
        <sz val="12"/>
        <rFont val="Times New Roman"/>
        <family val="1"/>
        <charset val="204"/>
      </rPr>
      <t>4)</t>
    </r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</si>
  <si>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</si>
  <si>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</si>
  <si>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</si>
  <si>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</si>
  <si>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</si>
  <si>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</si>
  <si>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</si>
  <si>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</si>
  <si>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</si>
  <si>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</si>
  <si>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нд</t>
  </si>
  <si>
    <t>Приложение  № 3</t>
  </si>
  <si>
    <t>Форма 3. План освоения капитальных вложений по инвестиционным проектам</t>
  </si>
  <si>
    <t xml:space="preserve"> 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</si>
  <si>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Текущая стадия реализации инвестиционного проекта  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</si>
  <si>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</si>
  <si>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</si>
  <si>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 xml:space="preserve">Фактический объем освоения капитальных вложений на 01.01.года 
(N-1), млн рублей 
(без НДС) 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</si>
  <si>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</si>
  <si>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</si>
  <si>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</si>
  <si>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</si>
  <si>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Предложение по корректировке утвержденного  плана</t>
  </si>
  <si>
    <t>Итого за период реализации инвестиционной программы
(предложение по корректировке утвержденного плана)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</si>
  <si>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</si>
  <si>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</si>
  <si>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</si>
  <si>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</si>
  <si>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</si>
  <si>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</si>
  <si>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</si>
  <si>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 xml:space="preserve">
План
(Утвержденный план)</t>
  </si>
  <si>
    <t xml:space="preserve">Факт 
(Предложение по корректировке утвержденного плана) </t>
  </si>
  <si>
    <t>Факт 
(Предложение по корректировке плана)</t>
  </si>
  <si>
    <t>29.3</t>
  </si>
  <si>
    <t>29.4</t>
  </si>
  <si>
    <t>29.5</t>
  </si>
  <si>
    <t>29.6</t>
  </si>
  <si>
    <t>год 2019</t>
  </si>
  <si>
    <t>год 2020</t>
  </si>
  <si>
    <t>год 2021</t>
  </si>
  <si>
    <t>29.7</t>
  </si>
  <si>
    <t>29.8</t>
  </si>
  <si>
    <t>План на 01.01.2017года</t>
  </si>
  <si>
    <t>План 
на 01.01.2016года</t>
  </si>
  <si>
    <t>Предложение по корректировке утвержденного плана 
на 01.01.2016</t>
  </si>
  <si>
    <t>Освоение капитальных вложений 2017 года в прогнозных ценах соответствующих лет, млн рублей (без НДС)</t>
  </si>
  <si>
    <t>Приложение  № 4</t>
  </si>
  <si>
    <t>Форма 4. План ввода основных средств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</si>
  <si>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</si>
  <si>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</si>
  <si>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год (N-1)</t>
  </si>
  <si>
    <t>Принятие основных средств и нематериальных активов к бухгалтерскому учету</t>
  </si>
  <si>
    <t>Итого за период реализации инвестиционной программы</t>
  </si>
  <si>
    <t>Факт (Предложение по корректировке утвержденного плана)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</si>
  <si>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</si>
  <si>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</si>
  <si>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</si>
  <si>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</si>
  <si>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</si>
  <si>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</si>
  <si>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</si>
  <si>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</si>
  <si>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</si>
  <si>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</si>
  <si>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</si>
  <si>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</si>
  <si>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</si>
  <si>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</si>
  <si>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</si>
  <si>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</si>
  <si>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</si>
  <si>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</si>
  <si>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</si>
  <si>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</si>
  <si>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</si>
  <si>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</si>
  <si>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</si>
  <si>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</si>
  <si>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</si>
  <si>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</si>
  <si>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</si>
  <si>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</si>
  <si>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</si>
  <si>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</si>
  <si>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</si>
  <si>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</si>
  <si>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</si>
  <si>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</si>
  <si>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</si>
  <si>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</si>
  <si>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</si>
  <si>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</si>
  <si>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</si>
  <si>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</si>
  <si>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</si>
  <si>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</si>
  <si>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</si>
  <si>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</si>
  <si>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</si>
  <si>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</si>
  <si>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</si>
  <si>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</si>
  <si>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</si>
  <si>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</si>
  <si>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</si>
  <si>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</si>
  <si>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</si>
  <si>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</si>
  <si>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</si>
  <si>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</si>
  <si>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</si>
  <si>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</si>
  <si>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</si>
  <si>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</si>
  <si>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</si>
  <si>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</si>
  <si>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</si>
  <si>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</si>
  <si>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</si>
  <si>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</si>
  <si>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</si>
  <si>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</si>
  <si>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</si>
  <si>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</si>
  <si>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</si>
  <si>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</si>
  <si>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</si>
  <si>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</si>
  <si>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</si>
  <si>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</si>
  <si>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</si>
  <si>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</si>
  <si>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</si>
  <si>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r>
      <t xml:space="preserve">Утвержденные плановые значения показателей приведены в соответствии с  </t>
    </r>
    <r>
      <rPr>
        <i/>
        <u/>
        <sz val="14"/>
        <rFont val="Times New Roman"/>
        <family val="1"/>
        <charset val="204"/>
      </rPr>
      <t>решение об утверждении инвестиционной программы отсутствует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</si>
  <si>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решение об утверждении инвестиционной программы отсутствует</t>
    </r>
  </si>
  <si>
    <t>2019 Год</t>
  </si>
  <si>
    <t>2020 Год</t>
  </si>
  <si>
    <t>2021 Год</t>
  </si>
  <si>
    <t>7.7.1</t>
  </si>
  <si>
    <t>7.7.2</t>
  </si>
  <si>
    <t>7.7.3</t>
  </si>
  <si>
    <t>7.7.4</t>
  </si>
  <si>
    <t>7.7.5</t>
  </si>
  <si>
    <t>7.7.6</t>
  </si>
  <si>
    <t>7.7.7</t>
  </si>
  <si>
    <t>7.8.1</t>
  </si>
  <si>
    <t>7.8.2</t>
  </si>
  <si>
    <t>7.8.3</t>
  </si>
  <si>
    <t>7.8.4</t>
  </si>
  <si>
    <t>7.8.5</t>
  </si>
  <si>
    <t>7.8.6</t>
  </si>
  <si>
    <t>7.8.7</t>
  </si>
  <si>
    <t>Приложение  № 5</t>
  </si>
  <si>
    <t>Форма 5. План ввода основных средств (с распределением по кварталам)</t>
  </si>
  <si>
    <t>I кв.</t>
  </si>
  <si>
    <t>II кв.</t>
  </si>
  <si>
    <t>III кв.</t>
  </si>
  <si>
    <t>IV кв.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</si>
  <si>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</si>
  <si>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</si>
  <si>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</si>
  <si>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</si>
  <si>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</si>
  <si>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</si>
  <si>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</si>
  <si>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</si>
  <si>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</si>
  <si>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</si>
  <si>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</si>
  <si>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</si>
  <si>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</si>
  <si>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</si>
  <si>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</si>
  <si>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</si>
  <si>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</si>
  <si>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</si>
  <si>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</si>
  <si>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</si>
  <si>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</si>
  <si>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</si>
  <si>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</si>
  <si>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</si>
  <si>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</si>
  <si>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</si>
  <si>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</si>
  <si>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</si>
  <si>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</si>
  <si>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</si>
  <si>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</si>
  <si>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</si>
  <si>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10</t>
  </si>
  <si>
    <t>11</t>
  </si>
  <si>
    <t>План  принятия основных средств и нематериальных активов к бухгалтерскому учету на год</t>
  </si>
  <si>
    <t>Итого план 
за год</t>
  </si>
  <si>
    <t>Приложение  № 6</t>
  </si>
  <si>
    <t>Форма 6. Краткое описание инвестиционной программы.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</si>
  <si>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(N-1)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</si>
  <si>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</si>
  <si>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</si>
  <si>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</si>
  <si>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</si>
  <si>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</si>
  <si>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</si>
  <si>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</si>
  <si>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</si>
  <si>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</si>
  <si>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</si>
  <si>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</si>
  <si>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</si>
  <si>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</si>
  <si>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</si>
  <si>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</si>
  <si>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</si>
  <si>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</si>
  <si>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</si>
  <si>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</si>
  <si>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</si>
  <si>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</si>
  <si>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</si>
  <si>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</si>
  <si>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</si>
  <si>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</si>
  <si>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5.4.6</t>
  </si>
  <si>
    <t>5.5.1</t>
  </si>
  <si>
    <t>5.5.2</t>
  </si>
  <si>
    <t>5.5.3</t>
  </si>
  <si>
    <t>5.5.4</t>
  </si>
  <si>
    <t>5.5.5</t>
  </si>
  <si>
    <t>5.5.6</t>
  </si>
  <si>
    <t>5.6.1</t>
  </si>
  <si>
    <t>5.6.2</t>
  </si>
  <si>
    <t>5.6.3</t>
  </si>
  <si>
    <t>5.6.4</t>
  </si>
  <si>
    <t>5.6.5</t>
  </si>
  <si>
    <t>5.6.6</t>
  </si>
  <si>
    <t>5.7.1</t>
  </si>
  <si>
    <t>5.7.2</t>
  </si>
  <si>
    <t>5.7.3</t>
  </si>
  <si>
    <t>5.7.4</t>
  </si>
  <si>
    <t>5.7.5</t>
  </si>
  <si>
    <t>5.7.6</t>
  </si>
  <si>
    <t>5.8.1</t>
  </si>
  <si>
    <t>5.8.2</t>
  </si>
  <si>
    <t>5.8.3</t>
  </si>
  <si>
    <t>5.8.4</t>
  </si>
  <si>
    <t>5.8.5</t>
  </si>
  <si>
    <t>5.8.6</t>
  </si>
  <si>
    <t>IV</t>
  </si>
  <si>
    <t>Приложение  № 7</t>
  </si>
  <si>
    <t>Форма 7. Краткое описание инвестиционной программы.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</si>
  <si>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</si>
  <si>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 в год (N-1)</t>
  </si>
  <si>
    <t>Ввод объектов инвестиционной деятельности (мощностей) в эксплуатацию</t>
  </si>
  <si>
    <t xml:space="preserve">Итого за период реализации инвестиционной программы </t>
  </si>
  <si>
    <t>км ВЛ
 1-цеп</t>
  </si>
  <si>
    <t>км ВЛ
 2-цеп</t>
  </si>
  <si>
    <t>км КЛ</t>
  </si>
  <si>
    <t>5.1.7</t>
  </si>
  <si>
    <t>5.2.7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</si>
  <si>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</si>
  <si>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</si>
  <si>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</si>
  <si>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</si>
  <si>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</si>
  <si>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</si>
  <si>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</si>
  <si>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</si>
  <si>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</si>
  <si>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</si>
  <si>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</si>
  <si>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</si>
  <si>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</si>
  <si>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</si>
  <si>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6.5.1</t>
  </si>
  <si>
    <t>6.5.2</t>
  </si>
  <si>
    <t>6.5.3</t>
  </si>
  <si>
    <t>6.5.4</t>
  </si>
  <si>
    <t>6.5.5</t>
  </si>
  <si>
    <t>6.5.6</t>
  </si>
  <si>
    <t>6.5.7</t>
  </si>
  <si>
    <t>6.6.1</t>
  </si>
  <si>
    <t>6.6.2</t>
  </si>
  <si>
    <t>6.6.3</t>
  </si>
  <si>
    <t>6.6.4</t>
  </si>
  <si>
    <t>6.6.5</t>
  </si>
  <si>
    <t>6.6.6</t>
  </si>
  <si>
    <t>6.6.7</t>
  </si>
  <si>
    <r>
      <t xml:space="preserve">Утвержденные плановые значения показателей приведены в соответствии с </t>
    </r>
    <r>
      <rPr>
        <i/>
        <u/>
        <sz val="14"/>
        <rFont val="Times New Roman"/>
        <family val="1"/>
        <charset val="204"/>
      </rPr>
      <t xml:space="preserve"> решение об утверждении инвестиционной программы отсутствует</t>
    </r>
  </si>
  <si>
    <t>Год 2019</t>
  </si>
  <si>
    <t>Год 2020</t>
  </si>
  <si>
    <t>Год 2021</t>
  </si>
  <si>
    <t>6.7.1</t>
  </si>
  <si>
    <t>6.7.2</t>
  </si>
  <si>
    <t>6.7.3</t>
  </si>
  <si>
    <t>6.7.4</t>
  </si>
  <si>
    <t>6.7.5</t>
  </si>
  <si>
    <t>6.7.6</t>
  </si>
  <si>
    <t>6.7.7</t>
  </si>
  <si>
    <t>6.8.1</t>
  </si>
  <si>
    <t>6.8.2</t>
  </si>
  <si>
    <t>6.8.3</t>
  </si>
  <si>
    <t>6.8.4</t>
  </si>
  <si>
    <t>6.8.5</t>
  </si>
  <si>
    <t>6.8.6</t>
  </si>
  <si>
    <t>6.8.7</t>
  </si>
  <si>
    <t>Приложение  № 10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</si>
  <si>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</si>
  <si>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Федеральные округа, на территории 
которых 
реализуется 
инвестиционный 
проект</t>
  </si>
  <si>
    <t>Субъекты Российской Федерации, 
на территории 
которых 
реализуется 
инвестиционный 
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</si>
  <si>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</si>
  <si>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
(если применимо)</t>
  </si>
  <si>
    <t>Наличие решения о резервировании земель
(+; -; не требуется)</t>
  </si>
  <si>
    <t>Наличие решения  об изъятии земельных участков для государственных или муниципальных нужд
(+; -; не требуется)</t>
  </si>
  <si>
    <t>Наличие решения о переводе земель или земельных участков из одной категории в другую
(+; -; не требуется)</t>
  </si>
  <si>
    <t>Наличие  правоустанав-ливающих документов на земельный участок
(+; -; не требуется)</t>
  </si>
  <si>
    <t>Наличие утвержденной документации по планировке территории
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</si>
  <si>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
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</si>
  <si>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 документе территориального планирования (Российской Федерации, субъекта Российской Федерации,  муниципального образования) 
(+; -; не требуется)</t>
  </si>
  <si>
    <t>Наличие заключения по результатам 
технологического и ценового аудита инвестиционного проекта
(+; -; не требуется)</t>
  </si>
  <si>
    <t>Наличие положительного заключения 
экспертизы проектной документации
(+; -; не требуется)</t>
  </si>
  <si>
    <t>Наличие утвержденной  
проектной 
документации
(+; -; не требуется)</t>
  </si>
  <si>
    <t>Наличие разрешения 
на строи-
тельство
(+; -; не требуется)</t>
  </si>
  <si>
    <t>Приложение  № 14</t>
  </si>
  <si>
    <t>Форма 14. Краткое описание инвестиционной программы. Обоснование необходимости реализации инвестиционных проектов</t>
  </si>
  <si>
    <t xml:space="preserve">                                              полное наименование субъекта электроэнергетики</t>
  </si>
  <si>
    <t>Наименование документа, обосновывающего оценку полной стоимости инвестиционного проекта</t>
  </si>
  <si>
    <t>Финансирование капитальных вложений в прогнозных ценах соответствующих лет итого за период реализации инвестиционной программы, млн рублей (с НДС)</t>
  </si>
  <si>
    <t>Освоение капитальных вложений в прогнозных ценах соответствующих лет итого за период реализации инвестиционной программы, млн рублей  (без НДС)</t>
  </si>
  <si>
    <t>Принятие основных средств (нематериальных активов) к бухгалтерскому учету</t>
  </si>
  <si>
    <t>Задачи, решаемые в рамках инвестиционного проекта</t>
  </si>
  <si>
    <t>Идентификатор инвестиционного проекта, для целей реализации которого инвестиционным проектом предусматривается покупка земельного участка</t>
  </si>
  <si>
    <t>Характеристики объектов инвестиционной деятельности</t>
  </si>
  <si>
    <t>ВЛЭП-6,0 кВ, км</t>
  </si>
  <si>
    <t>ВЛЭП-0,4 кВ, км</t>
  </si>
  <si>
    <t>КЛЭП-6,0 кВ, км</t>
  </si>
  <si>
    <t>КЛЭП-0,4 кВ, км</t>
  </si>
  <si>
    <t>ТП (КТП), МВА</t>
  </si>
  <si>
    <t>Ячейка выключателя высоковольтная, шт.</t>
  </si>
  <si>
    <t>бюджетов субъектов Российской Федерации</t>
  </si>
  <si>
    <t>Год принятия к бухгалтерскому учету</t>
  </si>
  <si>
    <t>Первоначальная стоимость, млн рублей</t>
  </si>
  <si>
    <t>значение до</t>
  </si>
  <si>
    <t>значение после</t>
  </si>
  <si>
    <t>16.1.1</t>
  </si>
  <si>
    <t>16.1.2</t>
  </si>
  <si>
    <t>16.2.1</t>
  </si>
  <si>
    <t>16.2.2</t>
  </si>
  <si>
    <t>16.3.1</t>
  </si>
  <si>
    <t>16.3.2</t>
  </si>
  <si>
    <t>16.4.1</t>
  </si>
  <si>
    <t>16.4.2</t>
  </si>
  <si>
    <t>16.5.1</t>
  </si>
  <si>
    <t>16.5.2</t>
  </si>
  <si>
    <t>16.6.1</t>
  </si>
  <si>
    <t>16.6.2</t>
  </si>
  <si>
    <t>-</t>
  </si>
  <si>
    <t>не относится</t>
  </si>
  <si>
    <t>Дальневосточный федеральный округ</t>
  </si>
  <si>
    <t>ячейка</t>
  </si>
  <si>
    <t>Ячейка</t>
  </si>
  <si>
    <t>Приложение  № 12</t>
  </si>
  <si>
    <t>Форма 12. Краткое описание инвестиционной программы. Обоснование необходимости реализации инвестиционных проектов</t>
  </si>
  <si>
    <t>Идентифика-
тор инвестицион-ного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</si>
  <si>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</si>
  <si>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</si>
  <si>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</si>
  <si>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</si>
  <si>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</si>
  <si>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</si>
  <si>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</si>
  <si>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</si>
  <si>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</si>
  <si>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</si>
  <si>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</si>
  <si>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</si>
  <si>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</si>
  <si>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</si>
  <si>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</si>
  <si>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</si>
  <si>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</si>
  <si>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</si>
  <si>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</si>
  <si>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</si>
  <si>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</si>
  <si>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</si>
  <si>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</si>
  <si>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</si>
  <si>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</si>
  <si>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</si>
  <si>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</si>
  <si>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</si>
  <si>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</si>
  <si>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</si>
  <si>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_</t>
  </si>
  <si>
    <t>+</t>
  </si>
  <si>
    <t>Приложение  № 17</t>
  </si>
  <si>
    <t>Форма 17. Краткое описание инвестиционной программы. Индексы-дефляторы инвестиций в основной капитал (капитальных вложений)</t>
  </si>
  <si>
    <t>№ п/п</t>
  </si>
  <si>
    <t>Наименование</t>
  </si>
  <si>
    <t xml:space="preserve">Наименование документа - источника данных </t>
  </si>
  <si>
    <t>Реквизиты документа</t>
  </si>
  <si>
    <t>Годы</t>
  </si>
  <si>
    <t>5.5</t>
  </si>
  <si>
    <t>Индексы- дефляторы, предусмотренные прогнозом социально-экономического развития Российской Федерации на среднесрочный период (в %, к предыдущему году)</t>
  </si>
  <si>
    <t>Наименование индексов-дефляторов, отражающих повышение эффективности инвестиционной деятельности (в %, к предыдущему году)</t>
  </si>
  <si>
    <t>Минэкономразвития России. Прогноз социально-экономического развития Российской Федерации на 2017 год и на плановый период 2018 и 2019 годов</t>
  </si>
  <si>
    <t>от 24 ноября 2016г</t>
  </si>
  <si>
    <t>2019год</t>
  </si>
  <si>
    <t>5.6</t>
  </si>
  <si>
    <t>5.7</t>
  </si>
  <si>
    <t>Приложение  № 18</t>
  </si>
  <si>
    <t>Форма 18. Значения целевых показателей, установленные для целей формирования инвестиционной программы</t>
  </si>
  <si>
    <t>Наименование целевого показателя</t>
  </si>
  <si>
    <t>Единицы измерения</t>
  </si>
  <si>
    <t>Значения целевых показателей, годы</t>
  </si>
  <si>
    <t>2.1.</t>
  </si>
  <si>
    <t>2.2.</t>
  </si>
  <si>
    <r>
      <t xml:space="preserve">Наименование  субъекта Российской Федерации  </t>
    </r>
    <r>
      <rPr>
        <u/>
        <sz val="12"/>
        <rFont val="Times New Roman"/>
        <family val="1"/>
        <charset val="204"/>
      </rPr>
      <t>Приморский край</t>
    </r>
  </si>
  <si>
    <r>
      <t xml:space="preserve">показатель увеличения мощности силовых трансформаторов </t>
    </r>
    <r>
      <rPr>
        <sz val="12"/>
        <color theme="1"/>
        <rFont val="Calibri"/>
        <family val="2"/>
        <charset val="204"/>
      </rPr>
      <t>∆</t>
    </r>
    <r>
      <rPr>
        <sz val="12"/>
        <color theme="1"/>
        <rFont val="Times New Roman"/>
        <family val="1"/>
        <charset val="204"/>
      </rPr>
      <t>Ртр, МВА</t>
    </r>
  </si>
  <si>
    <t>показатель степени загрузки трансформаторной подстанции Кзагр</t>
  </si>
  <si>
    <t>показатель замены силовых трансформаторов Рз_тр, МВА</t>
  </si>
  <si>
    <t>показатель замены выключателей Вз</t>
  </si>
  <si>
    <t>показатель оценки изменения средней продолжительности прекращения передачи электрической энергии ∆Пsaidi</t>
  </si>
  <si>
    <t>показатель оценки изменения средней частоты прекращения передачи электрической энергии ∆Пsaifi</t>
  </si>
  <si>
    <t>Предложение 
по корректировке 
утвержденного
 плана</t>
  </si>
  <si>
    <t xml:space="preserve">План 
2019 года </t>
  </si>
  <si>
    <t>План 
2020 года</t>
  </si>
  <si>
    <t xml:space="preserve">План 
2021 года </t>
  </si>
  <si>
    <t>Реконструкция КТПН-803 ул.Снеговая, 18</t>
  </si>
  <si>
    <t xml:space="preserve">Строительство 2КЛ 6кВ от подстанции "Седанка"АО ДРСК до КТПН-1 ул.Полетаева, 6
</t>
  </si>
  <si>
    <t>Строительство КЛ 6кВ от КТПН-БСО ул.Снеговая 42д до КТПН-347</t>
  </si>
  <si>
    <t>ш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</si>
  <si>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сетям, км;</t>
  </si>
  <si>
    <t>нн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</si>
  <si>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сетям, км;</t>
  </si>
  <si>
    <t>Строительство 2КЛ 6кВ от подстанции "Седанка"АО ДРСК до КТПН-1 ул.Полетаева, 6</t>
  </si>
  <si>
    <r>
      <rPr>
        <b/>
        <sz val="10"/>
        <rFont val="Times New Roman"/>
        <family val="1"/>
        <charset val="204"/>
      </rPr>
      <t>Реконструкция КТПН-803 ул.Снеговая, 18</t>
    </r>
    <r>
      <rPr>
        <sz val="10"/>
        <rFont val="Times New Roman"/>
        <family val="1"/>
        <charset val="204"/>
      </rPr>
      <t xml:space="preserve">
</t>
    </r>
  </si>
  <si>
    <r>
      <t xml:space="preserve">Инвестиционная программа </t>
    </r>
    <r>
      <rPr>
        <u/>
        <sz val="14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</si>
  <si>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Год раскрытия информации:  </t>
    </r>
    <r>
      <rPr>
        <u/>
        <sz val="14"/>
        <rFont val="Times New Roman"/>
        <family val="1"/>
        <charset val="204"/>
      </rPr>
      <t>2018</t>
    </r>
    <r>
      <rPr>
        <sz val="14"/>
        <rFont val="Times New Roman"/>
        <family val="1"/>
        <charset val="204"/>
      </rPr>
      <t xml:space="preserve"> год</t>
    </r>
  </si>
  <si>
    <t xml:space="preserve">Год раскрытия информации:   2018 год </t>
  </si>
  <si>
    <t>Инвестиционная программа ООО "Дальневосточные электрические сети"</t>
  </si>
  <si>
    <t>Год раскрытия информации: 2018 год</t>
  </si>
  <si>
    <t>полное наименование субъекта электроэнергетики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</si>
  <si>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2019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</si>
  <si>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 xml:space="preserve">2018 </t>
    </r>
    <r>
      <rPr>
        <sz val="12"/>
        <rFont val="Times New Roman"/>
        <family val="1"/>
        <charset val="204"/>
      </rPr>
      <t xml:space="preserve"> год</t>
    </r>
  </si>
  <si>
    <r>
      <t xml:space="preserve">Год раскрытия информации: </t>
    </r>
    <r>
      <rPr>
        <u/>
        <sz val="14"/>
        <rFont val="Times New Roman"/>
        <family val="1"/>
        <charset val="204"/>
      </rPr>
      <t xml:space="preserve"> 2018 </t>
    </r>
    <r>
      <rPr>
        <sz val="14"/>
        <rFont val="Times New Roman"/>
        <family val="1"/>
        <charset val="204"/>
      </rPr>
      <t>год</t>
    </r>
  </si>
  <si>
    <t>Год раскрытия информации:  2018  год</t>
  </si>
  <si>
    <t>Инвестиционная программа  ООО "Дальневосточные электрические сети"</t>
  </si>
  <si>
    <r>
      <t>Год раскрытия информации:</t>
    </r>
    <r>
      <rPr>
        <u/>
        <sz val="12"/>
        <rFont val="Times New Roman"/>
        <family val="1"/>
        <charset val="204"/>
      </rPr>
      <t xml:space="preserve"> 2018</t>
    </r>
    <r>
      <rPr>
        <sz val="12"/>
        <rFont val="Times New Roman"/>
        <family val="1"/>
        <charset val="204"/>
      </rPr>
      <t xml:space="preserve">  год</t>
    </r>
  </si>
  <si>
    <t>Владивостокский городской округ</t>
  </si>
  <si>
    <t>нт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</si>
  <si>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 xml:space="preserve">ООО "Дальневосточные электрические сети" 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</si>
  <si>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 2018</t>
    </r>
    <r>
      <rPr>
        <sz val="12"/>
        <rFont val="Times New Roman"/>
        <family val="1"/>
        <charset val="204"/>
      </rPr>
      <t xml:space="preserve">  год</t>
    </r>
  </si>
  <si>
    <t>2009 г.</t>
  </si>
  <si>
    <t>ККТПН-803, ул.Снеговая, 18</t>
  </si>
  <si>
    <t>20 кВт</t>
  </si>
  <si>
    <r>
      <t xml:space="preserve">Инвестиционная программа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</si>
  <si>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год</t>
    </r>
  </si>
  <si>
    <t xml:space="preserve">Приказ Минэнерго России от 08.02.2016 г № 75, сметные расчеты </t>
  </si>
  <si>
    <t>развитие электрической сети и (или) усиление существующей электрической сети, связанное с подключением новых потребителей</t>
  </si>
  <si>
    <t>развитие электрической сети и (или) усиление существующей электрической сети, не связанное с подключением новых потребителей</t>
  </si>
  <si>
    <t>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электроэнергетики, повышение пропускной способности, улучшение качества напряжения у существующих потребителей, снижение аварийных отключений и возможность подключения новых потребителей</t>
  </si>
  <si>
    <t>значение до, км</t>
  </si>
  <si>
    <t>значение после, км</t>
  </si>
  <si>
    <t>0.063</t>
  </si>
  <si>
    <r>
      <t xml:space="preserve">Год раскрытия информации: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 год</t>
    </r>
  </si>
  <si>
    <r>
      <t xml:space="preserve">Инвестиционная программа     </t>
    </r>
    <r>
      <rPr>
        <u/>
        <sz val="12"/>
        <color theme="1"/>
        <rFont val="Times New Roman"/>
        <family val="1"/>
        <charset val="204"/>
      </rPr>
      <t>ООО "Дальневосточные электрические сети"</t>
    </r>
  </si>
  <si>
    <t>характеризующих развитие электрической сети и (или) усиление существующей электрической сети, связанное с подключением новых потребителей</t>
  </si>
  <si>
    <t>1.1.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</si>
  <si>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;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</si>
  <si>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;</t>
  </si>
  <si>
    <t>характеризующих замещение (обновление) электрической сети и (или) повышение экономической эффективности (мероприятия, направленные на снижение эксплуатационных затрат) оказания услуг в сфере электроэнергетики:</t>
  </si>
  <si>
    <t>показатель замены силовых  трансформаторов ;</t>
  </si>
  <si>
    <t>показатель замены выключателей;</t>
  </si>
  <si>
    <t>км</t>
  </si>
  <si>
    <t>МВА</t>
  </si>
  <si>
    <t>2.3.</t>
  </si>
  <si>
    <t>ВЗ</t>
  </si>
  <si>
    <r>
      <t xml:space="preserve"> на год   </t>
    </r>
    <r>
      <rPr>
        <b/>
        <u/>
        <sz val="14"/>
        <color theme="1"/>
        <rFont val="Times New Roman"/>
        <family val="1"/>
        <charset val="204"/>
      </rPr>
      <t>2020</t>
    </r>
  </si>
  <si>
    <t>2.1</t>
  </si>
  <si>
    <t>2.1.1</t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</si>
  <si>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>2018</t>
    </r>
    <r>
      <rPr>
        <sz val="12"/>
        <rFont val="Times New Roman"/>
        <family val="1"/>
        <charset val="204"/>
      </rPr>
      <t xml:space="preserve">  год</t>
    </r>
  </si>
  <si>
    <t>III</t>
  </si>
  <si>
    <t>Генеральный директор ООО "ДВЭС"</t>
  </si>
  <si>
    <t>А.Е.Мацковский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</si>
</sst>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9]mmmm\ yyyy;@"/>
    <numFmt numFmtId="165" formatCode="#,##0.0"/>
    <numFmt numFmtId="166" formatCode="00000\-0000"/>
    <numFmt numFmtId="167" formatCode="#,##0.0000"/>
    <numFmt numFmtId="168" formatCode="0.000"/>
  </numFmts>
  <fonts count="4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i/>
      <u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5" tint="0.39997558519241921"/>
      <name val="Times New Roman"/>
      <family val="1"/>
      <charset val="204"/>
    </font>
    <font>
      <i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1"/>
      <color theme="1"/>
      <name val="Times New Roman"/>
      <family val="1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3" fillId="0" borderId="0"/>
    <xf numFmtId="0" fontId="30" fillId="0" borderId="0"/>
    <xf numFmtId="0" fontId="3" fillId="0" borderId="0"/>
  </cellStyleXfs>
  <cellXfs count="495">
    <xf numFmtId="0" fontId="0" fillId="0" borderId="0" xfId="0"/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right"/>
    </xf>
    <xf numFmtId="0" fontId="4" fillId="0" borderId="0" xfId="0" applyFont="1" applyFill="1" applyAlignment="1"/>
    <xf numFmtId="0" fontId="3" fillId="0" borderId="0" xfId="0" applyFont="1" applyFill="1" applyAlignment="1"/>
    <xf numFmtId="0" fontId="8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0" fillId="3" borderId="0" xfId="1" applyFont="1" applyFill="1"/>
    <xf numFmtId="49" fontId="10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8" fillId="0" borderId="0" xfId="1" applyFont="1" applyAlignment="1">
      <alignment vertical="top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13" xfId="0" applyFont="1" applyFill="1" applyBorder="1" applyAlignment="1">
      <alignment vertical="center" textRotation="90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 applyBorder="1" applyAlignment="1"/>
    <xf numFmtId="0" fontId="3" fillId="3" borderId="0" xfId="0" applyFont="1" applyFill="1"/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/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5" borderId="0" xfId="0" applyFont="1" applyFill="1"/>
    <xf numFmtId="4" fontId="3" fillId="5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/>
    <xf numFmtId="1" fontId="16" fillId="0" borderId="0" xfId="0" applyNumberFormat="1" applyFont="1" applyFill="1" applyBorder="1" applyAlignment="1">
      <alignment vertical="top"/>
    </xf>
    <xf numFmtId="0" fontId="3" fillId="0" borderId="1" xfId="2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16" fillId="0" borderId="0" xfId="0" applyFont="1" applyFill="1" applyAlignment="1"/>
    <xf numFmtId="0" fontId="19" fillId="0" borderId="0" xfId="3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6" fillId="0" borderId="0" xfId="4" applyFont="1" applyFill="1" applyBorder="1" applyAlignment="1"/>
    <xf numFmtId="0" fontId="19" fillId="0" borderId="0" xfId="5" applyFont="1" applyFill="1" applyBorder="1" applyAlignment="1">
      <alignment vertical="center"/>
    </xf>
    <xf numFmtId="0" fontId="20" fillId="0" borderId="1" xfId="5" applyFont="1" applyFill="1" applyBorder="1" applyAlignment="1">
      <alignment horizontal="center" vertical="center" textRotation="90" wrapText="1"/>
    </xf>
    <xf numFmtId="49" fontId="20" fillId="0" borderId="1" xfId="5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Border="1"/>
    <xf numFmtId="0" fontId="26" fillId="0" borderId="0" xfId="2" applyFont="1" applyFill="1" applyAlignment="1">
      <alignment horizontal="right"/>
    </xf>
    <xf numFmtId="0" fontId="8" fillId="0" borderId="0" xfId="1" applyFont="1" applyAlignment="1">
      <alignment horizontal="center" vertical="top"/>
    </xf>
    <xf numFmtId="0" fontId="27" fillId="0" borderId="0" xfId="2" applyFont="1"/>
    <xf numFmtId="0" fontId="27" fillId="0" borderId="0" xfId="2" applyFont="1" applyAlignment="1">
      <alignment vertical="center"/>
    </xf>
    <xf numFmtId="0" fontId="27" fillId="0" borderId="0" xfId="2" applyFont="1" applyAlignment="1">
      <alignment horizontal="center" vertical="center"/>
    </xf>
    <xf numFmtId="0" fontId="5" fillId="0" borderId="0" xfId="1" applyFont="1" applyAlignment="1">
      <alignment vertical="center"/>
    </xf>
    <xf numFmtId="0" fontId="27" fillId="0" borderId="0" xfId="2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27" fillId="0" borderId="0" xfId="2" applyFont="1" applyAlignment="1">
      <alignment horizontal="right" vertical="center"/>
    </xf>
    <xf numFmtId="0" fontId="29" fillId="0" borderId="1" xfId="0" applyFont="1" applyFill="1" applyBorder="1" applyAlignment="1">
      <alignment horizontal="center" vertical="center" textRotation="90" wrapText="1"/>
    </xf>
    <xf numFmtId="49" fontId="8" fillId="0" borderId="1" xfId="1" applyNumberFormat="1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27" fillId="0" borderId="1" xfId="2" applyFont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2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28" fillId="0" borderId="0" xfId="2" applyFont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49" fontId="27" fillId="0" borderId="1" xfId="7" applyNumberFormat="1" applyFont="1" applyFill="1" applyBorder="1" applyAlignment="1">
      <alignment horizontal="center" vertical="center" wrapText="1"/>
    </xf>
    <xf numFmtId="0" fontId="27" fillId="0" borderId="1" xfId="2" applyFont="1" applyBorder="1"/>
    <xf numFmtId="14" fontId="27" fillId="0" borderId="1" xfId="2" applyNumberFormat="1" applyFont="1" applyBorder="1" applyAlignment="1">
      <alignment horizontal="center" vertical="center"/>
    </xf>
    <xf numFmtId="0" fontId="34" fillId="0" borderId="0" xfId="2" applyFont="1" applyFill="1" applyAlignment="1">
      <alignment wrapText="1"/>
    </xf>
    <xf numFmtId="0" fontId="27" fillId="0" borderId="0" xfId="2" applyFont="1" applyFill="1" applyAlignment="1">
      <alignment wrapText="1"/>
    </xf>
    <xf numFmtId="0" fontId="27" fillId="0" borderId="0" xfId="2" applyFont="1" applyFill="1" applyAlignment="1">
      <alignment horizontal="center"/>
    </xf>
    <xf numFmtId="0" fontId="35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left" vertical="center" wrapText="1"/>
    </xf>
    <xf numFmtId="0" fontId="37" fillId="0" borderId="0" xfId="2" applyFont="1" applyFill="1" applyBorder="1" applyAlignment="1">
      <alignment horizontal="left" vertical="center" wrapText="1"/>
    </xf>
    <xf numFmtId="0" fontId="38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vertical="center"/>
    </xf>
    <xf numFmtId="3" fontId="29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7" fillId="0" borderId="0" xfId="2" applyFont="1" applyBorder="1" applyAlignment="1">
      <alignment vertical="center"/>
    </xf>
    <xf numFmtId="0" fontId="38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39" fillId="0" borderId="0" xfId="2" applyFont="1" applyFill="1" applyBorder="1" applyAlignment="1">
      <alignment horizontal="center" vertical="center"/>
    </xf>
    <xf numFmtId="0" fontId="36" fillId="0" borderId="0" xfId="2" applyFont="1" applyFill="1" applyBorder="1" applyAlignment="1">
      <alignment horizontal="center" vertical="center" wrapText="1"/>
    </xf>
    <xf numFmtId="0" fontId="27" fillId="0" borderId="0" xfId="2" applyFont="1" applyFill="1"/>
    <xf numFmtId="0" fontId="40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/>
    </xf>
    <xf numFmtId="0" fontId="16" fillId="0" borderId="0" xfId="4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20" fillId="0" borderId="1" xfId="5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1" fillId="0" borderId="0" xfId="0" applyFont="1"/>
    <xf numFmtId="0" fontId="3" fillId="0" borderId="1" xfId="0" applyFont="1" applyBorder="1" applyAlignment="1">
      <alignment vertical="center" wrapText="1"/>
    </xf>
    <xf numFmtId="167" fontId="41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167" fontId="41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0" xfId="1" applyFont="1" applyFill="1"/>
    <xf numFmtId="0" fontId="8" fillId="0" borderId="0" xfId="1" applyFont="1" applyFill="1"/>
    <xf numFmtId="0" fontId="4" fillId="0" borderId="0" xfId="2" applyFont="1" applyFill="1" applyAlignment="1">
      <alignment horizontal="right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right"/>
    </xf>
    <xf numFmtId="0" fontId="2" fillId="0" borderId="0" xfId="1" applyFont="1" applyFill="1" applyBorder="1"/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9" fillId="0" borderId="0" xfId="1" applyFont="1" applyFill="1"/>
    <xf numFmtId="0" fontId="2" fillId="0" borderId="1" xfId="1" applyFont="1" applyFill="1" applyBorder="1" applyAlignment="1">
      <alignment horizontal="center" vertical="center" textRotation="90" wrapText="1"/>
    </xf>
    <xf numFmtId="49" fontId="8" fillId="0" borderId="1" xfId="1" applyNumberFormat="1" applyFont="1" applyFill="1" applyBorder="1" applyAlignment="1">
      <alignment horizontal="center"/>
    </xf>
    <xf numFmtId="0" fontId="10" fillId="0" borderId="0" xfId="1" applyFont="1" applyFill="1"/>
    <xf numFmtId="0" fontId="5" fillId="0" borderId="1" xfId="1" applyFont="1" applyFill="1" applyBorder="1" applyAlignment="1">
      <alignment horizontal="center" wrapText="1"/>
    </xf>
    <xf numFmtId="0" fontId="8" fillId="3" borderId="1" xfId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4" borderId="0" xfId="1" applyFont="1" applyFill="1"/>
    <xf numFmtId="0" fontId="5" fillId="6" borderId="1" xfId="1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10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/>
    </xf>
    <xf numFmtId="0" fontId="5" fillId="5" borderId="0" xfId="1" applyFont="1" applyFill="1"/>
    <xf numFmtId="0" fontId="8" fillId="5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49" fontId="2" fillId="5" borderId="1" xfId="1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horizontal="center" vertical="center" wrapText="1"/>
    </xf>
    <xf numFmtId="0" fontId="10" fillId="6" borderId="0" xfId="1" applyFont="1" applyFill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wrapText="1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0" xfId="0" applyFont="1" applyFill="1"/>
    <xf numFmtId="4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6" fillId="0" borderId="0" xfId="1" applyFont="1" applyFill="1" applyAlignment="1">
      <alignment horizont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8" fillId="0" borderId="0" xfId="2" applyFont="1" applyFill="1"/>
    <xf numFmtId="0" fontId="3" fillId="0" borderId="0" xfId="2" applyFont="1" applyFill="1" applyAlignment="1">
      <alignment horizontal="right"/>
    </xf>
    <xf numFmtId="0" fontId="5" fillId="0" borderId="0" xfId="1" applyFont="1" applyFill="1" applyAlignment="1">
      <alignment vertical="center"/>
    </xf>
    <xf numFmtId="0" fontId="5" fillId="0" borderId="0" xfId="2" applyFont="1" applyFill="1" applyAlignment="1"/>
    <xf numFmtId="0" fontId="8" fillId="0" borderId="1" xfId="2" applyFont="1" applyFill="1" applyBorder="1" applyAlignment="1">
      <alignment horizontal="center" vertical="center" textRotation="90"/>
    </xf>
    <xf numFmtId="0" fontId="3" fillId="0" borderId="1" xfId="6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2" applyFont="1" applyFill="1" applyAlignment="1">
      <alignment horizontal="center" vertical="center"/>
    </xf>
    <xf numFmtId="0" fontId="3" fillId="0" borderId="0" xfId="1" applyFont="1" applyFill="1"/>
    <xf numFmtId="0" fontId="5" fillId="0" borderId="0" xfId="1" applyFont="1" applyFill="1" applyAlignment="1">
      <alignment horizontal="left" vertical="center"/>
    </xf>
    <xf numFmtId="0" fontId="8" fillId="0" borderId="0" xfId="1" applyFont="1" applyFill="1" applyBorder="1"/>
    <xf numFmtId="49" fontId="8" fillId="2" borderId="1" xfId="1" applyNumberFormat="1" applyFont="1" applyFill="1" applyBorder="1" applyAlignment="1">
      <alignment horizontal="center" vertical="center"/>
    </xf>
    <xf numFmtId="0" fontId="8" fillId="2" borderId="0" xfId="1" applyFont="1" applyFill="1"/>
    <xf numFmtId="49" fontId="8" fillId="3" borderId="1" xfId="1" applyNumberFormat="1" applyFont="1" applyFill="1" applyBorder="1" applyAlignment="1">
      <alignment horizontal="center" vertical="center"/>
    </xf>
    <xf numFmtId="0" fontId="8" fillId="3" borderId="0" xfId="1" applyFont="1" applyFill="1"/>
    <xf numFmtId="0" fontId="27" fillId="0" borderId="0" xfId="2" applyFont="1" applyFill="1" applyAlignment="1">
      <alignment vertical="center"/>
    </xf>
    <xf numFmtId="0" fontId="31" fillId="0" borderId="0" xfId="2" applyFont="1" applyFill="1" applyAlignment="1">
      <alignment horizontal="center"/>
    </xf>
    <xf numFmtId="0" fontId="27" fillId="0" borderId="0" xfId="2" applyFont="1" applyFill="1" applyAlignment="1">
      <alignment horizontal="right" vertical="center"/>
    </xf>
    <xf numFmtId="0" fontId="27" fillId="0" borderId="0" xfId="2" applyFont="1" applyFill="1" applyAlignment="1">
      <alignment horizontal="center" vertical="center"/>
    </xf>
    <xf numFmtId="0" fontId="29" fillId="0" borderId="1" xfId="2" applyFont="1" applyFill="1" applyBorder="1" applyAlignment="1">
      <alignment horizontal="center" vertical="center" textRotation="90" wrapText="1"/>
    </xf>
    <xf numFmtId="49" fontId="27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27" fillId="5" borderId="1" xfId="2" applyFont="1" applyFill="1" applyBorder="1" applyAlignment="1">
      <alignment horizontal="center" vertical="center"/>
    </xf>
    <xf numFmtId="0" fontId="27" fillId="5" borderId="1" xfId="2" applyFont="1" applyFill="1" applyBorder="1" applyAlignment="1">
      <alignment horizontal="center" vertical="center" wrapText="1"/>
    </xf>
    <xf numFmtId="0" fontId="27" fillId="5" borderId="0" xfId="2" applyFont="1" applyFill="1"/>
    <xf numFmtId="0" fontId="27" fillId="3" borderId="1" xfId="2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vertical="center"/>
    </xf>
    <xf numFmtId="0" fontId="27" fillId="3" borderId="0" xfId="2" applyFont="1" applyFill="1"/>
    <xf numFmtId="0" fontId="8" fillId="0" borderId="0" xfId="1" applyFont="1" applyFill="1" applyAlignment="1">
      <alignment horizontal="center" vertical="top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43" fillId="0" borderId="1" xfId="2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10" fillId="5" borderId="0" xfId="1" applyFont="1" applyFill="1"/>
    <xf numFmtId="0" fontId="12" fillId="4" borderId="2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/>
    </xf>
    <xf numFmtId="0" fontId="3" fillId="5" borderId="0" xfId="0" applyFont="1" applyFill="1" applyAlignment="1">
      <alignment vertical="center"/>
    </xf>
    <xf numFmtId="168" fontId="3" fillId="5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25" fillId="0" borderId="1" xfId="5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49" fontId="27" fillId="3" borderId="1" xfId="1" applyNumberFormat="1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wrapText="1"/>
    </xf>
    <xf numFmtId="0" fontId="8" fillId="4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27" fillId="5" borderId="0" xfId="2" applyFont="1" applyFill="1" applyAlignment="1">
      <alignment horizontal="center" vertical="center"/>
    </xf>
    <xf numFmtId="0" fontId="27" fillId="5" borderId="0" xfId="2" applyFont="1" applyFill="1" applyAlignment="1">
      <alignment vertical="center"/>
    </xf>
    <xf numFmtId="0" fontId="29" fillId="5" borderId="1" xfId="2" applyFont="1" applyFill="1" applyBorder="1" applyAlignment="1">
      <alignment horizontal="center" vertical="center"/>
    </xf>
    <xf numFmtId="0" fontId="29" fillId="5" borderId="0" xfId="2" applyFont="1" applyFill="1" applyAlignment="1">
      <alignment horizontal="center" vertical="center"/>
    </xf>
    <xf numFmtId="0" fontId="29" fillId="5" borderId="0" xfId="2" applyFont="1" applyFill="1" applyAlignment="1">
      <alignment vertical="center"/>
    </xf>
    <xf numFmtId="0" fontId="29" fillId="5" borderId="0" xfId="2" applyFont="1" applyFill="1"/>
    <xf numFmtId="0" fontId="27" fillId="4" borderId="1" xfId="2" applyFont="1" applyFill="1" applyBorder="1" applyAlignment="1">
      <alignment horizontal="center" vertical="center"/>
    </xf>
    <xf numFmtId="0" fontId="27" fillId="4" borderId="0" xfId="2" applyFont="1" applyFill="1" applyAlignment="1">
      <alignment horizontal="center" vertical="center"/>
    </xf>
    <xf numFmtId="0" fontId="27" fillId="4" borderId="0" xfId="2" applyFont="1" applyFill="1" applyAlignment="1">
      <alignment vertical="center"/>
    </xf>
    <xf numFmtId="0" fontId="27" fillId="4" borderId="0" xfId="2" applyFont="1" applyFill="1"/>
    <xf numFmtId="0" fontId="27" fillId="4" borderId="1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horizontal="center" vertical="center"/>
    </xf>
    <xf numFmtId="0" fontId="27" fillId="0" borderId="1" xfId="2" quotePrefix="1" applyFont="1" applyFill="1" applyBorder="1" applyAlignment="1">
      <alignment horizontal="center" vertical="center"/>
    </xf>
    <xf numFmtId="0" fontId="27" fillId="4" borderId="1" xfId="2" quotePrefix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/>
    </xf>
    <xf numFmtId="0" fontId="8" fillId="4" borderId="0" xfId="1" applyFont="1" applyFill="1"/>
    <xf numFmtId="0" fontId="8" fillId="4" borderId="1" xfId="2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vertical="center" wrapText="1"/>
    </xf>
    <xf numFmtId="166" fontId="8" fillId="4" borderId="1" xfId="1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0" xfId="1" applyFont="1" applyFill="1"/>
    <xf numFmtId="0" fontId="8" fillId="5" borderId="8" xfId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4" borderId="2" xfId="1" applyFont="1" applyFill="1" applyBorder="1" applyAlignment="1">
      <alignment horizontal="left" vertical="center" wrapText="1"/>
    </xf>
    <xf numFmtId="0" fontId="27" fillId="5" borderId="1" xfId="2" applyFont="1" applyFill="1" applyBorder="1" applyAlignment="1">
      <alignment vertical="center"/>
    </xf>
    <xf numFmtId="0" fontId="27" fillId="3" borderId="1" xfId="2" applyFont="1" applyFill="1" applyBorder="1" applyAlignment="1">
      <alignment vertical="center"/>
    </xf>
    <xf numFmtId="0" fontId="27" fillId="4" borderId="1" xfId="2" applyFont="1" applyFill="1" applyBorder="1" applyAlignment="1">
      <alignment vertical="center"/>
    </xf>
    <xf numFmtId="4" fontId="27" fillId="5" borderId="1" xfId="2" applyNumberFormat="1" applyFont="1" applyFill="1" applyBorder="1" applyAlignment="1">
      <alignment vertical="center"/>
    </xf>
    <xf numFmtId="4" fontId="27" fillId="4" borderId="1" xfId="2" applyNumberFormat="1" applyFont="1" applyFill="1" applyBorder="1" applyAlignment="1">
      <alignment vertical="center"/>
    </xf>
    <xf numFmtId="4" fontId="27" fillId="3" borderId="1" xfId="2" applyNumberFormat="1" applyFont="1" applyFill="1" applyBorder="1" applyAlignment="1">
      <alignment vertical="center"/>
    </xf>
    <xf numFmtId="0" fontId="8" fillId="5" borderId="2" xfId="1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vertical="center" wrapText="1"/>
    </xf>
    <xf numFmtId="0" fontId="27" fillId="5" borderId="1" xfId="2" applyFont="1" applyFill="1" applyBorder="1" applyAlignment="1">
      <alignment vertical="center" wrapText="1"/>
    </xf>
    <xf numFmtId="0" fontId="27" fillId="3" borderId="1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 wrapText="1"/>
    </xf>
    <xf numFmtId="4" fontId="27" fillId="3" borderId="0" xfId="2" applyNumberFormat="1" applyFont="1" applyFill="1"/>
    <xf numFmtId="0" fontId="5" fillId="0" borderId="0" xfId="2" applyFont="1" applyAlignment="1">
      <alignment wrapText="1"/>
    </xf>
    <xf numFmtId="16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4" fontId="3" fillId="10" borderId="1" xfId="0" applyNumberFormat="1" applyFont="1" applyFill="1" applyBorder="1" applyAlignment="1">
      <alignment horizontal="center" vertical="center" wrapText="1"/>
    </xf>
    <xf numFmtId="0" fontId="46" fillId="8" borderId="1" xfId="2" applyFont="1" applyFill="1" applyBorder="1" applyAlignment="1">
      <alignment horizontal="center" vertical="center"/>
    </xf>
    <xf numFmtId="14" fontId="46" fillId="8" borderId="1" xfId="2" applyNumberFormat="1" applyFont="1" applyFill="1" applyBorder="1" applyAlignment="1">
      <alignment horizontal="center" vertical="center"/>
    </xf>
    <xf numFmtId="0" fontId="46" fillId="8" borderId="8" xfId="2" applyFont="1" applyFill="1" applyBorder="1" applyAlignment="1">
      <alignment horizontal="center" vertical="center"/>
    </xf>
    <xf numFmtId="0" fontId="46" fillId="8" borderId="1" xfId="1" applyFont="1" applyFill="1" applyBorder="1" applyAlignment="1">
      <alignment horizontal="center" vertical="center"/>
    </xf>
    <xf numFmtId="2" fontId="27" fillId="5" borderId="1" xfId="2" applyNumberFormat="1" applyFont="1" applyFill="1" applyBorder="1" applyAlignment="1">
      <alignment horizontal="right" vertical="center"/>
    </xf>
    <xf numFmtId="4" fontId="27" fillId="4" borderId="1" xfId="2" applyNumberFormat="1" applyFont="1" applyFill="1" applyBorder="1" applyAlignment="1">
      <alignment horizontal="right" vertical="center"/>
    </xf>
    <xf numFmtId="0" fontId="27" fillId="5" borderId="1" xfId="2" applyFont="1" applyFill="1" applyBorder="1" applyAlignment="1">
      <alignment horizontal="right" vertical="center"/>
    </xf>
    <xf numFmtId="0" fontId="27" fillId="4" borderId="1" xfId="2" applyFont="1" applyFill="1" applyBorder="1" applyAlignment="1">
      <alignment horizontal="right" vertical="center"/>
    </xf>
    <xf numFmtId="2" fontId="27" fillId="4" borderId="1" xfId="2" applyNumberFormat="1" applyFont="1" applyFill="1" applyBorder="1" applyAlignment="1">
      <alignment horizontal="center" vertical="center"/>
    </xf>
    <xf numFmtId="2" fontId="27" fillId="5" borderId="1" xfId="2" applyNumberFormat="1" applyFont="1" applyFill="1" applyBorder="1" applyAlignment="1">
      <alignment vertical="center"/>
    </xf>
    <xf numFmtId="2" fontId="27" fillId="3" borderId="1" xfId="2" applyNumberFormat="1" applyFont="1" applyFill="1" applyBorder="1" applyAlignment="1">
      <alignment vertical="center"/>
    </xf>
    <xf numFmtId="2" fontId="27" fillId="4" borderId="1" xfId="2" applyNumberFormat="1" applyFont="1" applyFill="1" applyBorder="1" applyAlignment="1">
      <alignment vertical="center"/>
    </xf>
    <xf numFmtId="2" fontId="27" fillId="4" borderId="1" xfId="2" applyNumberFormat="1" applyFont="1" applyFill="1" applyBorder="1" applyAlignment="1">
      <alignment horizontal="right" vertical="center"/>
    </xf>
    <xf numFmtId="4" fontId="27" fillId="4" borderId="1" xfId="2" applyNumberFormat="1" applyFont="1" applyFill="1" applyBorder="1" applyAlignment="1">
      <alignment horizontal="center" vertical="center"/>
    </xf>
    <xf numFmtId="0" fontId="27" fillId="0" borderId="0" xfId="2" applyFont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1" applyFont="1" applyFill="1" applyAlignment="1">
      <alignment horizontal="center" vertical="top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top"/>
    </xf>
    <xf numFmtId="0" fontId="20" fillId="0" borderId="3" xfId="5" applyFont="1" applyFill="1" applyBorder="1" applyAlignment="1">
      <alignment horizontal="center" vertical="center" wrapText="1"/>
    </xf>
    <xf numFmtId="0" fontId="20" fillId="0" borderId="12" xfId="5" applyFont="1" applyFill="1" applyBorder="1" applyAlignment="1">
      <alignment horizontal="center" vertical="center" wrapText="1"/>
    </xf>
    <xf numFmtId="0" fontId="20" fillId="0" borderId="13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/>
    </xf>
    <xf numFmtId="0" fontId="20" fillId="0" borderId="7" xfId="5" applyFont="1" applyFill="1" applyBorder="1" applyAlignment="1">
      <alignment horizontal="center" vertical="center"/>
    </xf>
    <xf numFmtId="0" fontId="20" fillId="0" borderId="8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center" vertical="center" wrapText="1"/>
    </xf>
    <xf numFmtId="0" fontId="20" fillId="0" borderId="7" xfId="5" applyFont="1" applyFill="1" applyBorder="1" applyAlignment="1">
      <alignment horizontal="center" vertical="center" wrapText="1"/>
    </xf>
    <xf numFmtId="0" fontId="20" fillId="0" borderId="8" xfId="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0" borderId="10" xfId="4" applyFont="1" applyFill="1" applyBorder="1" applyAlignment="1">
      <alignment horizontal="center"/>
    </xf>
    <xf numFmtId="0" fontId="20" fillId="0" borderId="4" xfId="5" applyFont="1" applyFill="1" applyBorder="1" applyAlignment="1">
      <alignment horizontal="center" vertical="center"/>
    </xf>
    <xf numFmtId="0" fontId="20" fillId="0" borderId="5" xfId="5" applyFont="1" applyFill="1" applyBorder="1" applyAlignment="1">
      <alignment horizontal="center" vertical="center"/>
    </xf>
    <xf numFmtId="0" fontId="20" fillId="0" borderId="6" xfId="5" applyFont="1" applyFill="1" applyBorder="1" applyAlignment="1">
      <alignment horizontal="center" vertical="center"/>
    </xf>
    <xf numFmtId="0" fontId="20" fillId="0" borderId="9" xfId="5" applyFont="1" applyFill="1" applyBorder="1" applyAlignment="1">
      <alignment horizontal="center" vertical="center"/>
    </xf>
    <xf numFmtId="0" fontId="20" fillId="0" borderId="10" xfId="5" applyFont="1" applyFill="1" applyBorder="1" applyAlignment="1">
      <alignment horizontal="center" vertical="center"/>
    </xf>
    <xf numFmtId="0" fontId="20" fillId="0" borderId="11" xfId="5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center"/>
    </xf>
    <xf numFmtId="0" fontId="19" fillId="0" borderId="0" xfId="3" applyFont="1" applyFill="1" applyBorder="1" applyAlignment="1">
      <alignment horizontal="center" wrapText="1"/>
    </xf>
    <xf numFmtId="0" fontId="16" fillId="0" borderId="0" xfId="4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8" fillId="0" borderId="10" xfId="2" applyFont="1" applyFill="1" applyBorder="1" applyAlignment="1">
      <alignment horizontal="center"/>
    </xf>
    <xf numFmtId="0" fontId="16" fillId="0" borderId="10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 wrapText="1"/>
    </xf>
    <xf numFmtId="0" fontId="3" fillId="0" borderId="13" xfId="4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0" xfId="2" applyFont="1" applyFill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center" vertical="center" wrapText="1"/>
    </xf>
    <xf numFmtId="0" fontId="27" fillId="0" borderId="13" xfId="2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horizontal="center" vertical="center" wrapText="1"/>
    </xf>
    <xf numFmtId="0" fontId="29" fillId="0" borderId="7" xfId="2" applyFont="1" applyFill="1" applyBorder="1" applyAlignment="1">
      <alignment horizontal="center" vertical="center" wrapText="1"/>
    </xf>
    <xf numFmtId="0" fontId="29" fillId="0" borderId="8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27" fillId="0" borderId="1" xfId="7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 wrapText="1"/>
    </xf>
    <xf numFmtId="0" fontId="27" fillId="0" borderId="7" xfId="2" applyFont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 wrapText="1"/>
    </xf>
    <xf numFmtId="0" fontId="5" fillId="0" borderId="0" xfId="2" applyFont="1" applyAlignment="1">
      <alignment horizont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20" fillId="0" borderId="1" xfId="5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6" xr:uid="{00000000-0005-0000-0000-000001000000}"/>
    <cellStyle name="Обычный 3" xfId="2" xr:uid="{00000000-0005-0000-0000-000002000000}"/>
    <cellStyle name="Обычный 3 2" xfId="8" xr:uid="{00000000-0005-0000-0000-000003000000}"/>
    <cellStyle name="Обычный 4" xfId="3" xr:uid="{00000000-0005-0000-0000-000004000000}"/>
    <cellStyle name="Обычный 5" xfId="5" xr:uid="{00000000-0005-0000-0000-000005000000}"/>
    <cellStyle name="Обычный 6 2 3" xfId="7" xr:uid="{00000000-0005-0000-0000-000006000000}"/>
    <cellStyle name="Обычный 7" xfId="1" xr:uid="{00000000-0005-0000-0000-000007000000}"/>
    <cellStyle name="Обычный_Форматы по компаниям_last" xfId="4" xr:uid="{00000000-0005-0000-0000-000008000000}"/>
  </cellStyles>
  <dxfs count="0"/>
  <tableStyles count="0" defaultTableStyle="TableStyleMedium9" defaultPivotStyle="PivotStyleLight16"/>
  <colors>
    <mruColors>
      <color rgb="FFCCFFCC"/>
      <color rgb="FFCCCCFF"/>
      <color rgb="FFFFFFCC"/>
      <color rgb="FFFFCC99"/>
      <color rgb="FFCCECFF"/>
      <color rgb="FF66FF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F59"/>
  <sheetViews>
    <sheetView topLeftCell="A18" zoomScale="75" zoomScaleNormal="75" workbookViewId="0">
      <selection activeCell="A4" sqref="A4:S4"/>
    </sheetView>
  </sheetViews>
  <sheetFormatPr baseColWidth="10" defaultColWidth="9.1640625" defaultRowHeight="16" outlineLevelRow="1"/>
  <cols>
    <col min="1" max="1" width="11.1640625" style="149" customWidth="1"/>
    <col min="2" max="2" width="73" style="150" customWidth="1"/>
    <col min="3" max="3" width="14.5" style="149" customWidth="1"/>
    <col min="4" max="8" width="9.33203125" style="149" customWidth="1"/>
    <col min="9" max="9" width="11.6640625" style="149" customWidth="1"/>
    <col min="10" max="12" width="9.33203125" style="149" customWidth="1"/>
    <col min="13" max="13" width="7.5" style="149" customWidth="1"/>
    <col min="14" max="14" width="9.33203125" style="149" customWidth="1"/>
    <col min="15" max="15" width="13.5" style="149" customWidth="1"/>
    <col min="16" max="19" width="9.33203125" style="149" customWidth="1"/>
    <col min="20" max="16384" width="9.1640625" style="149"/>
  </cols>
  <sheetData>
    <row r="2" spans="1:32">
      <c r="J2" s="268"/>
      <c r="K2" s="378"/>
      <c r="L2" s="378"/>
      <c r="M2" s="378"/>
      <c r="N2" s="378"/>
      <c r="O2" s="268"/>
    </row>
    <row r="3" spans="1:32">
      <c r="J3" s="154"/>
      <c r="K3" s="154"/>
      <c r="L3" s="154"/>
      <c r="M3" s="154"/>
      <c r="N3" s="154"/>
      <c r="O3" s="154"/>
    </row>
    <row r="4" spans="1:32" ht="18">
      <c r="A4" s="379" t="s">
        <v>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32" ht="18">
      <c r="A5" s="380" t="s">
        <v>125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7" spans="1:32" ht="18">
      <c r="A7" s="374" t="s">
        <v>634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32">
      <c r="A8" s="377" t="s">
        <v>636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</row>
    <row r="10" spans="1:32" ht="18">
      <c r="A10" s="374" t="s">
        <v>635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1:32" ht="18">
      <c r="A11" s="270"/>
      <c r="B11" s="28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80"/>
      <c r="Q11" s="280"/>
      <c r="R11" s="280"/>
      <c r="S11" s="280"/>
    </row>
    <row r="12" spans="1:32" s="154" customFormat="1" ht="18">
      <c r="A12" s="375" t="s">
        <v>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54" customFormat="1">
      <c r="A13" s="376" t="s">
        <v>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54" customFormat="1" ht="18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158" customFormat="1" ht="35.25" customHeight="1">
      <c r="A15" s="373" t="s">
        <v>6</v>
      </c>
      <c r="B15" s="373" t="s">
        <v>7</v>
      </c>
      <c r="C15" s="373" t="s">
        <v>8</v>
      </c>
      <c r="D15" s="373" t="s">
        <v>9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</row>
    <row r="16" spans="1:32" ht="79.5" customHeight="1">
      <c r="A16" s="373"/>
      <c r="B16" s="373"/>
      <c r="C16" s="373"/>
      <c r="D16" s="373" t="s">
        <v>10</v>
      </c>
      <c r="E16" s="373"/>
      <c r="F16" s="373"/>
      <c r="G16" s="373"/>
      <c r="H16" s="373"/>
      <c r="I16" s="373"/>
      <c r="J16" s="373" t="s">
        <v>11</v>
      </c>
      <c r="K16" s="373"/>
      <c r="L16" s="373"/>
      <c r="M16" s="373"/>
      <c r="N16" s="373"/>
      <c r="O16" s="373"/>
      <c r="P16" s="373" t="s">
        <v>12</v>
      </c>
      <c r="Q16" s="373"/>
      <c r="R16" s="373"/>
      <c r="S16" s="373"/>
    </row>
    <row r="17" spans="1:19" s="159" customFormat="1" ht="129" customHeight="1">
      <c r="A17" s="373"/>
      <c r="B17" s="373"/>
      <c r="C17" s="373"/>
      <c r="D17" s="373" t="s">
        <v>612</v>
      </c>
      <c r="E17" s="373"/>
      <c r="F17" s="373" t="s">
        <v>613</v>
      </c>
      <c r="G17" s="373"/>
      <c r="H17" s="373" t="s">
        <v>626</v>
      </c>
      <c r="I17" s="373"/>
      <c r="J17" s="373" t="s">
        <v>614</v>
      </c>
      <c r="K17" s="373"/>
      <c r="L17" s="373" t="s">
        <v>615</v>
      </c>
      <c r="M17" s="373"/>
      <c r="N17" s="373" t="s">
        <v>628</v>
      </c>
      <c r="O17" s="373"/>
      <c r="P17" s="373" t="s">
        <v>616</v>
      </c>
      <c r="Q17" s="373"/>
      <c r="R17" s="373" t="s">
        <v>617</v>
      </c>
      <c r="S17" s="373"/>
    </row>
    <row r="18" spans="1:19" ht="205">
      <c r="A18" s="373"/>
      <c r="B18" s="373"/>
      <c r="C18" s="373"/>
      <c r="D18" s="160" t="s">
        <v>124</v>
      </c>
      <c r="E18" s="160" t="s">
        <v>15</v>
      </c>
      <c r="F18" s="160" t="s">
        <v>14</v>
      </c>
      <c r="G18" s="160" t="s">
        <v>15</v>
      </c>
      <c r="H18" s="160" t="s">
        <v>14</v>
      </c>
      <c r="I18" s="160" t="s">
        <v>15</v>
      </c>
      <c r="J18" s="160" t="s">
        <v>14</v>
      </c>
      <c r="K18" s="160" t="s">
        <v>15</v>
      </c>
      <c r="L18" s="160" t="s">
        <v>14</v>
      </c>
      <c r="M18" s="160" t="s">
        <v>15</v>
      </c>
      <c r="N18" s="160" t="s">
        <v>14</v>
      </c>
      <c r="O18" s="160" t="s">
        <v>15</v>
      </c>
      <c r="P18" s="160" t="s">
        <v>14</v>
      </c>
      <c r="Q18" s="160" t="s">
        <v>15</v>
      </c>
      <c r="R18" s="160" t="s">
        <v>14</v>
      </c>
      <c r="S18" s="160" t="s">
        <v>15</v>
      </c>
    </row>
    <row r="19" spans="1:19" s="150" customFormat="1">
      <c r="A19" s="79">
        <v>1</v>
      </c>
      <c r="B19" s="74">
        <v>2</v>
      </c>
      <c r="C19" s="79">
        <v>3</v>
      </c>
      <c r="D19" s="161" t="s">
        <v>16</v>
      </c>
      <c r="E19" s="161" t="s">
        <v>17</v>
      </c>
      <c r="F19" s="161" t="s">
        <v>18</v>
      </c>
      <c r="G19" s="161" t="s">
        <v>19</v>
      </c>
      <c r="H19" s="161" t="s">
        <v>20</v>
      </c>
      <c r="I19" s="161" t="s">
        <v>20</v>
      </c>
      <c r="J19" s="161" t="s">
        <v>21</v>
      </c>
      <c r="K19" s="161" t="s">
        <v>22</v>
      </c>
      <c r="L19" s="161" t="s">
        <v>23</v>
      </c>
      <c r="M19" s="161" t="s">
        <v>24</v>
      </c>
      <c r="N19" s="161" t="s">
        <v>25</v>
      </c>
      <c r="O19" s="161" t="s">
        <v>25</v>
      </c>
      <c r="P19" s="161" t="s">
        <v>26</v>
      </c>
      <c r="Q19" s="161" t="s">
        <v>27</v>
      </c>
      <c r="R19" s="161" t="s">
        <v>28</v>
      </c>
      <c r="S19" s="161" t="s">
        <v>29</v>
      </c>
    </row>
    <row r="20" spans="1:19" s="175" customFormat="1">
      <c r="A20" s="178" t="s">
        <v>30</v>
      </c>
      <c r="B20" s="173" t="s">
        <v>31</v>
      </c>
      <c r="C20" s="176" t="s">
        <v>203</v>
      </c>
      <c r="D20" s="176" t="s">
        <v>203</v>
      </c>
      <c r="E20" s="176" t="s">
        <v>203</v>
      </c>
      <c r="F20" s="176" t="s">
        <v>203</v>
      </c>
      <c r="G20" s="176" t="s">
        <v>203</v>
      </c>
      <c r="H20" s="176">
        <f>H29</f>
        <v>1.6519999999999999</v>
      </c>
      <c r="I20" s="176" t="s">
        <v>203</v>
      </c>
      <c r="J20" s="176" t="str">
        <f>J33</f>
        <v>нд</v>
      </c>
      <c r="K20" s="176" t="str">
        <f t="shared" ref="K20:L20" si="0">K33</f>
        <v>нд</v>
      </c>
      <c r="L20" s="176" t="str">
        <f t="shared" si="0"/>
        <v>нд</v>
      </c>
      <c r="M20" s="176" t="s">
        <v>203</v>
      </c>
      <c r="N20" s="176" t="str">
        <f>N51</f>
        <v>нд</v>
      </c>
      <c r="O20" s="176" t="s">
        <v>203</v>
      </c>
      <c r="P20" s="176" t="s">
        <v>203</v>
      </c>
      <c r="Q20" s="176" t="s">
        <v>203</v>
      </c>
      <c r="R20" s="176" t="s">
        <v>203</v>
      </c>
      <c r="S20" s="176" t="s">
        <v>203</v>
      </c>
    </row>
    <row r="21" spans="1:19" s="162" customFormat="1">
      <c r="A21" s="6" t="s">
        <v>32</v>
      </c>
      <c r="B21" s="14" t="s">
        <v>33</v>
      </c>
      <c r="C21" s="74" t="s">
        <v>203</v>
      </c>
      <c r="D21" s="74" t="s">
        <v>203</v>
      </c>
      <c r="E21" s="74" t="s">
        <v>203</v>
      </c>
      <c r="F21" s="74" t="s">
        <v>203</v>
      </c>
      <c r="G21" s="74" t="s">
        <v>203</v>
      </c>
      <c r="H21" s="74" t="s">
        <v>203</v>
      </c>
      <c r="I21" s="74" t="s">
        <v>203</v>
      </c>
      <c r="J21" s="74" t="s">
        <v>203</v>
      </c>
      <c r="K21" s="74" t="s">
        <v>203</v>
      </c>
      <c r="L21" s="74" t="s">
        <v>203</v>
      </c>
      <c r="M21" s="74" t="s">
        <v>203</v>
      </c>
      <c r="N21" s="74" t="s">
        <v>203</v>
      </c>
      <c r="O21" s="74" t="s">
        <v>203</v>
      </c>
      <c r="P21" s="74" t="s">
        <v>203</v>
      </c>
      <c r="Q21" s="74" t="s">
        <v>203</v>
      </c>
      <c r="R21" s="74" t="s">
        <v>203</v>
      </c>
      <c r="S21" s="74" t="s">
        <v>203</v>
      </c>
    </row>
    <row r="22" spans="1:19" s="162" customFormat="1" outlineLevel="1">
      <c r="A22" s="6" t="s">
        <v>34</v>
      </c>
      <c r="B22" s="14" t="s">
        <v>35</v>
      </c>
      <c r="C22" s="74" t="s">
        <v>203</v>
      </c>
      <c r="D22" s="74" t="s">
        <v>203</v>
      </c>
      <c r="E22" s="74" t="s">
        <v>203</v>
      </c>
      <c r="F22" s="74" t="s">
        <v>203</v>
      </c>
      <c r="G22" s="74" t="s">
        <v>203</v>
      </c>
      <c r="H22" s="74" t="s">
        <v>203</v>
      </c>
      <c r="I22" s="74" t="s">
        <v>203</v>
      </c>
      <c r="J22" s="74" t="s">
        <v>203</v>
      </c>
      <c r="K22" s="74" t="s">
        <v>203</v>
      </c>
      <c r="L22" s="74" t="s">
        <v>203</v>
      </c>
      <c r="M22" s="74" t="s">
        <v>203</v>
      </c>
      <c r="N22" s="74" t="s">
        <v>203</v>
      </c>
      <c r="O22" s="74" t="s">
        <v>203</v>
      </c>
      <c r="P22" s="74" t="s">
        <v>203</v>
      </c>
      <c r="Q22" s="74" t="s">
        <v>203</v>
      </c>
      <c r="R22" s="74" t="s">
        <v>203</v>
      </c>
      <c r="S22" s="74" t="s">
        <v>203</v>
      </c>
    </row>
    <row r="23" spans="1:19" s="162" customFormat="1" ht="32" outlineLevel="1">
      <c r="A23" s="6" t="s">
        <v>36</v>
      </c>
      <c r="B23" s="163" t="s">
        <v>37</v>
      </c>
      <c r="C23" s="74" t="s">
        <v>203</v>
      </c>
      <c r="D23" s="74" t="s">
        <v>203</v>
      </c>
      <c r="E23" s="74" t="s">
        <v>203</v>
      </c>
      <c r="F23" s="74" t="s">
        <v>203</v>
      </c>
      <c r="G23" s="74" t="s">
        <v>203</v>
      </c>
      <c r="H23" s="74" t="s">
        <v>203</v>
      </c>
      <c r="I23" s="74" t="s">
        <v>203</v>
      </c>
      <c r="J23" s="74" t="s">
        <v>203</v>
      </c>
      <c r="K23" s="74" t="s">
        <v>203</v>
      </c>
      <c r="L23" s="74" t="s">
        <v>203</v>
      </c>
      <c r="M23" s="74" t="s">
        <v>203</v>
      </c>
      <c r="N23" s="74" t="s">
        <v>203</v>
      </c>
      <c r="O23" s="74" t="s">
        <v>203</v>
      </c>
      <c r="P23" s="74" t="s">
        <v>203</v>
      </c>
      <c r="Q23" s="74" t="s">
        <v>203</v>
      </c>
      <c r="R23" s="74" t="s">
        <v>203</v>
      </c>
      <c r="S23" s="74" t="s">
        <v>203</v>
      </c>
    </row>
    <row r="24" spans="1:19" s="162" customFormat="1" outlineLevel="1">
      <c r="A24" s="6" t="s">
        <v>38</v>
      </c>
      <c r="B24" s="14" t="s">
        <v>39</v>
      </c>
      <c r="C24" s="74" t="s">
        <v>203</v>
      </c>
      <c r="D24" s="74" t="s">
        <v>203</v>
      </c>
      <c r="E24" s="74" t="s">
        <v>203</v>
      </c>
      <c r="F24" s="74" t="s">
        <v>203</v>
      </c>
      <c r="G24" s="74" t="s">
        <v>203</v>
      </c>
      <c r="H24" s="74" t="s">
        <v>203</v>
      </c>
      <c r="I24" s="74" t="s">
        <v>203</v>
      </c>
      <c r="J24" s="74" t="s">
        <v>203</v>
      </c>
      <c r="K24" s="74" t="s">
        <v>203</v>
      </c>
      <c r="L24" s="74" t="s">
        <v>203</v>
      </c>
      <c r="M24" s="74" t="s">
        <v>203</v>
      </c>
      <c r="N24" s="74" t="s">
        <v>203</v>
      </c>
      <c r="O24" s="74" t="s">
        <v>203</v>
      </c>
      <c r="P24" s="74" t="s">
        <v>203</v>
      </c>
      <c r="Q24" s="74" t="s">
        <v>203</v>
      </c>
      <c r="R24" s="74" t="s">
        <v>203</v>
      </c>
      <c r="S24" s="74" t="s">
        <v>203</v>
      </c>
    </row>
    <row r="25" spans="1:19" s="162" customFormat="1" ht="32" outlineLevel="1">
      <c r="A25" s="6" t="s">
        <v>40</v>
      </c>
      <c r="B25" s="14" t="s">
        <v>41</v>
      </c>
      <c r="C25" s="74" t="s">
        <v>203</v>
      </c>
      <c r="D25" s="74" t="s">
        <v>203</v>
      </c>
      <c r="E25" s="74" t="s">
        <v>203</v>
      </c>
      <c r="F25" s="74" t="s">
        <v>203</v>
      </c>
      <c r="G25" s="74" t="s">
        <v>203</v>
      </c>
      <c r="H25" s="74" t="s">
        <v>203</v>
      </c>
      <c r="I25" s="74" t="s">
        <v>203</v>
      </c>
      <c r="J25" s="74" t="s">
        <v>203</v>
      </c>
      <c r="K25" s="74" t="s">
        <v>203</v>
      </c>
      <c r="L25" s="74" t="s">
        <v>203</v>
      </c>
      <c r="M25" s="74" t="s">
        <v>203</v>
      </c>
      <c r="N25" s="74" t="s">
        <v>203</v>
      </c>
      <c r="O25" s="74" t="s">
        <v>203</v>
      </c>
      <c r="P25" s="74" t="s">
        <v>203</v>
      </c>
      <c r="Q25" s="74" t="s">
        <v>203</v>
      </c>
      <c r="R25" s="74" t="s">
        <v>203</v>
      </c>
      <c r="S25" s="74" t="s">
        <v>203</v>
      </c>
    </row>
    <row r="26" spans="1:19" s="162" customFormat="1" outlineLevel="1">
      <c r="A26" s="6" t="s">
        <v>42</v>
      </c>
      <c r="B26" s="163" t="s">
        <v>43</v>
      </c>
      <c r="C26" s="74" t="s">
        <v>203</v>
      </c>
      <c r="D26" s="74" t="s">
        <v>203</v>
      </c>
      <c r="E26" s="74" t="s">
        <v>203</v>
      </c>
      <c r="F26" s="74" t="s">
        <v>203</v>
      </c>
      <c r="G26" s="74" t="s">
        <v>203</v>
      </c>
      <c r="H26" s="74" t="s">
        <v>203</v>
      </c>
      <c r="I26" s="74" t="s">
        <v>203</v>
      </c>
      <c r="J26" s="74" t="s">
        <v>203</v>
      </c>
      <c r="K26" s="74" t="s">
        <v>203</v>
      </c>
      <c r="L26" s="74" t="s">
        <v>203</v>
      </c>
      <c r="M26" s="74" t="s">
        <v>203</v>
      </c>
      <c r="N26" s="74" t="s">
        <v>203</v>
      </c>
      <c r="O26" s="74" t="s">
        <v>203</v>
      </c>
      <c r="P26" s="74" t="s">
        <v>203</v>
      </c>
      <c r="Q26" s="74" t="s">
        <v>203</v>
      </c>
      <c r="R26" s="74" t="s">
        <v>203</v>
      </c>
      <c r="S26" s="74" t="s">
        <v>203</v>
      </c>
    </row>
    <row r="27" spans="1:19" outlineLevel="1">
      <c r="A27" s="6"/>
      <c r="B27" s="271"/>
      <c r="C27" s="74" t="s">
        <v>203</v>
      </c>
      <c r="D27" s="74" t="s">
        <v>203</v>
      </c>
      <c r="E27" s="74" t="s">
        <v>203</v>
      </c>
      <c r="F27" s="74" t="s">
        <v>203</v>
      </c>
      <c r="G27" s="74" t="s">
        <v>203</v>
      </c>
      <c r="H27" s="74" t="s">
        <v>203</v>
      </c>
      <c r="I27" s="74" t="s">
        <v>203</v>
      </c>
      <c r="J27" s="74" t="s">
        <v>203</v>
      </c>
      <c r="K27" s="74" t="s">
        <v>203</v>
      </c>
      <c r="L27" s="74" t="s">
        <v>203</v>
      </c>
      <c r="M27" s="74" t="s">
        <v>203</v>
      </c>
      <c r="N27" s="74" t="s">
        <v>203</v>
      </c>
      <c r="O27" s="74" t="s">
        <v>203</v>
      </c>
      <c r="P27" s="74" t="s">
        <v>203</v>
      </c>
      <c r="Q27" s="74" t="s">
        <v>203</v>
      </c>
      <c r="R27" s="74" t="s">
        <v>203</v>
      </c>
      <c r="S27" s="74" t="s">
        <v>203</v>
      </c>
    </row>
    <row r="28" spans="1:19" s="162" customFormat="1" outlineLevel="1">
      <c r="A28" s="6" t="s">
        <v>44</v>
      </c>
      <c r="B28" s="14" t="s">
        <v>123</v>
      </c>
      <c r="C28" s="74" t="s">
        <v>203</v>
      </c>
      <c r="D28" s="74" t="s">
        <v>203</v>
      </c>
      <c r="E28" s="74" t="s">
        <v>203</v>
      </c>
      <c r="F28" s="74" t="s">
        <v>203</v>
      </c>
      <c r="G28" s="74" t="s">
        <v>203</v>
      </c>
      <c r="H28" s="74" t="s">
        <v>203</v>
      </c>
      <c r="I28" s="74" t="s">
        <v>203</v>
      </c>
      <c r="J28" s="74" t="s">
        <v>203</v>
      </c>
      <c r="K28" s="74" t="s">
        <v>203</v>
      </c>
      <c r="L28" s="74" t="s">
        <v>203</v>
      </c>
      <c r="M28" s="74" t="s">
        <v>203</v>
      </c>
      <c r="N28" s="74" t="s">
        <v>203</v>
      </c>
      <c r="O28" s="74" t="s">
        <v>203</v>
      </c>
      <c r="P28" s="74" t="s">
        <v>203</v>
      </c>
      <c r="Q28" s="74" t="s">
        <v>203</v>
      </c>
      <c r="R28" s="74" t="s">
        <v>203</v>
      </c>
      <c r="S28" s="74" t="s">
        <v>203</v>
      </c>
    </row>
    <row r="29" spans="1:19" s="283" customFormat="1" outlineLevel="1">
      <c r="A29" s="178" t="s">
        <v>45</v>
      </c>
      <c r="B29" s="282" t="s">
        <v>46</v>
      </c>
      <c r="C29" s="176" t="s">
        <v>203</v>
      </c>
      <c r="D29" s="176" t="s">
        <v>203</v>
      </c>
      <c r="E29" s="176" t="s">
        <v>203</v>
      </c>
      <c r="F29" s="176" t="s">
        <v>203</v>
      </c>
      <c r="G29" s="176" t="s">
        <v>203</v>
      </c>
      <c r="H29" s="176">
        <f>H30</f>
        <v>1.6519999999999999</v>
      </c>
      <c r="I29" s="176" t="s">
        <v>203</v>
      </c>
      <c r="J29" s="176" t="s">
        <v>203</v>
      </c>
      <c r="K29" s="176" t="s">
        <v>203</v>
      </c>
      <c r="L29" s="176" t="s">
        <v>203</v>
      </c>
      <c r="M29" s="176" t="s">
        <v>203</v>
      </c>
      <c r="N29" s="176" t="s">
        <v>203</v>
      </c>
      <c r="O29" s="176" t="s">
        <v>203</v>
      </c>
      <c r="P29" s="176" t="s">
        <v>203</v>
      </c>
      <c r="Q29" s="176" t="s">
        <v>203</v>
      </c>
      <c r="R29" s="176" t="s">
        <v>203</v>
      </c>
      <c r="S29" s="176" t="s">
        <v>203</v>
      </c>
    </row>
    <row r="30" spans="1:19" s="283" customFormat="1" ht="48" outlineLevel="1">
      <c r="A30" s="178" t="s">
        <v>70</v>
      </c>
      <c r="B30" s="282" t="s">
        <v>71</v>
      </c>
      <c r="C30" s="176" t="s">
        <v>203</v>
      </c>
      <c r="D30" s="176" t="s">
        <v>203</v>
      </c>
      <c r="E30" s="176" t="s">
        <v>203</v>
      </c>
      <c r="F30" s="176" t="s">
        <v>203</v>
      </c>
      <c r="G30" s="176" t="s">
        <v>203</v>
      </c>
      <c r="H30" s="176">
        <f>H31</f>
        <v>1.6519999999999999</v>
      </c>
      <c r="I30" s="176" t="s">
        <v>203</v>
      </c>
      <c r="J30" s="176" t="s">
        <v>203</v>
      </c>
      <c r="K30" s="176" t="s">
        <v>203</v>
      </c>
      <c r="L30" s="176" t="s">
        <v>203</v>
      </c>
      <c r="M30" s="176" t="s">
        <v>203</v>
      </c>
      <c r="N30" s="176" t="s">
        <v>203</v>
      </c>
      <c r="O30" s="176" t="s">
        <v>203</v>
      </c>
      <c r="P30" s="176" t="s">
        <v>203</v>
      </c>
      <c r="Q30" s="176" t="s">
        <v>203</v>
      </c>
      <c r="R30" s="176" t="s">
        <v>203</v>
      </c>
      <c r="S30" s="176" t="s">
        <v>203</v>
      </c>
    </row>
    <row r="31" spans="1:19" s="12" customFormat="1" ht="48" outlineLevel="1">
      <c r="A31" s="8" t="s">
        <v>72</v>
      </c>
      <c r="B31" s="9" t="s">
        <v>73</v>
      </c>
      <c r="C31" s="177" t="s">
        <v>203</v>
      </c>
      <c r="D31" s="177" t="s">
        <v>203</v>
      </c>
      <c r="E31" s="177" t="s">
        <v>203</v>
      </c>
      <c r="F31" s="177" t="s">
        <v>203</v>
      </c>
      <c r="G31" s="177" t="s">
        <v>203</v>
      </c>
      <c r="H31" s="177">
        <f>H32</f>
        <v>1.6519999999999999</v>
      </c>
      <c r="I31" s="177" t="s">
        <v>203</v>
      </c>
      <c r="J31" s="177" t="s">
        <v>203</v>
      </c>
      <c r="K31" s="177" t="s">
        <v>203</v>
      </c>
      <c r="L31" s="177" t="s">
        <v>203</v>
      </c>
      <c r="M31" s="177" t="s">
        <v>203</v>
      </c>
      <c r="N31" s="177" t="s">
        <v>203</v>
      </c>
      <c r="O31" s="177" t="s">
        <v>203</v>
      </c>
      <c r="P31" s="177" t="s">
        <v>203</v>
      </c>
      <c r="Q31" s="177" t="s">
        <v>203</v>
      </c>
      <c r="R31" s="177" t="s">
        <v>203</v>
      </c>
      <c r="S31" s="177" t="s">
        <v>203</v>
      </c>
    </row>
    <row r="32" spans="1:19" s="168" customFormat="1" ht="57.75" customHeight="1">
      <c r="A32" s="165" t="s">
        <v>72</v>
      </c>
      <c r="B32" s="281" t="s">
        <v>623</v>
      </c>
      <c r="C32" s="166" t="s">
        <v>203</v>
      </c>
      <c r="D32" s="166" t="s">
        <v>203</v>
      </c>
      <c r="E32" s="166" t="s">
        <v>203</v>
      </c>
      <c r="F32" s="166" t="s">
        <v>203</v>
      </c>
      <c r="G32" s="166" t="s">
        <v>203</v>
      </c>
      <c r="H32" s="166">
        <v>1.6519999999999999</v>
      </c>
      <c r="I32" s="166" t="s">
        <v>203</v>
      </c>
      <c r="J32" s="166" t="s">
        <v>203</v>
      </c>
      <c r="K32" s="166" t="s">
        <v>203</v>
      </c>
      <c r="L32" s="166" t="s">
        <v>203</v>
      </c>
      <c r="M32" s="166" t="s">
        <v>203</v>
      </c>
      <c r="N32" s="166" t="s">
        <v>203</v>
      </c>
      <c r="O32" s="166" t="s">
        <v>203</v>
      </c>
      <c r="P32" s="167" t="s">
        <v>203</v>
      </c>
      <c r="Q32" s="166" t="s">
        <v>203</v>
      </c>
      <c r="R32" s="167" t="s">
        <v>203</v>
      </c>
      <c r="S32" s="166" t="s">
        <v>203</v>
      </c>
    </row>
    <row r="33" spans="1:19" s="181" customFormat="1" ht="45" customHeight="1" outlineLevel="1">
      <c r="A33" s="179" t="s">
        <v>76</v>
      </c>
      <c r="B33" s="169" t="s">
        <v>77</v>
      </c>
      <c r="C33" s="170" t="s">
        <v>203</v>
      </c>
      <c r="D33" s="170" t="s">
        <v>203</v>
      </c>
      <c r="E33" s="170" t="s">
        <v>203</v>
      </c>
      <c r="F33" s="170" t="s">
        <v>203</v>
      </c>
      <c r="G33" s="170" t="s">
        <v>203</v>
      </c>
      <c r="H33" s="170" t="s">
        <v>203</v>
      </c>
      <c r="I33" s="170" t="s">
        <v>203</v>
      </c>
      <c r="J33" s="170" t="str">
        <f>J34</f>
        <v>нд</v>
      </c>
      <c r="K33" s="170" t="str">
        <f t="shared" ref="K33:L35" si="1">K34</f>
        <v>нд</v>
      </c>
      <c r="L33" s="170" t="str">
        <f t="shared" si="1"/>
        <v>нд</v>
      </c>
      <c r="M33" s="170" t="s">
        <v>203</v>
      </c>
      <c r="N33" s="170" t="s">
        <v>203</v>
      </c>
      <c r="O33" s="170" t="s">
        <v>203</v>
      </c>
      <c r="P33" s="170" t="s">
        <v>203</v>
      </c>
      <c r="Q33" s="170" t="s">
        <v>203</v>
      </c>
      <c r="R33" s="170" t="s">
        <v>203</v>
      </c>
      <c r="S33" s="170" t="s">
        <v>203</v>
      </c>
    </row>
    <row r="34" spans="1:19" s="182" customFormat="1" ht="48" outlineLevel="1">
      <c r="A34" s="42" t="s">
        <v>78</v>
      </c>
      <c r="B34" s="7" t="s">
        <v>79</v>
      </c>
      <c r="C34" s="171" t="s">
        <v>203</v>
      </c>
      <c r="D34" s="171" t="s">
        <v>203</v>
      </c>
      <c r="E34" s="171" t="s">
        <v>203</v>
      </c>
      <c r="F34" s="171" t="s">
        <v>203</v>
      </c>
      <c r="G34" s="171" t="s">
        <v>203</v>
      </c>
      <c r="H34" s="171" t="s">
        <v>203</v>
      </c>
      <c r="I34" s="171" t="s">
        <v>203</v>
      </c>
      <c r="J34" s="171" t="str">
        <f>J35</f>
        <v>нд</v>
      </c>
      <c r="K34" s="171" t="str">
        <f t="shared" si="1"/>
        <v>нд</v>
      </c>
      <c r="L34" s="171" t="str">
        <f t="shared" si="1"/>
        <v>нд</v>
      </c>
      <c r="M34" s="171" t="s">
        <v>203</v>
      </c>
      <c r="N34" s="171" t="s">
        <v>203</v>
      </c>
      <c r="O34" s="171" t="s">
        <v>203</v>
      </c>
      <c r="P34" s="171" t="s">
        <v>203</v>
      </c>
      <c r="Q34" s="171" t="s">
        <v>203</v>
      </c>
      <c r="R34" s="171" t="s">
        <v>203</v>
      </c>
      <c r="S34" s="171" t="s">
        <v>203</v>
      </c>
    </row>
    <row r="35" spans="1:19" s="12" customFormat="1">
      <c r="A35" s="8" t="s">
        <v>80</v>
      </c>
      <c r="B35" s="11" t="s">
        <v>81</v>
      </c>
      <c r="C35" s="177" t="s">
        <v>203</v>
      </c>
      <c r="D35" s="177" t="s">
        <v>203</v>
      </c>
      <c r="E35" s="177" t="s">
        <v>203</v>
      </c>
      <c r="F35" s="177" t="s">
        <v>203</v>
      </c>
      <c r="G35" s="177" t="s">
        <v>203</v>
      </c>
      <c r="H35" s="177" t="s">
        <v>203</v>
      </c>
      <c r="I35" s="177" t="s">
        <v>203</v>
      </c>
      <c r="J35" s="177" t="str">
        <f>J36</f>
        <v>нд</v>
      </c>
      <c r="K35" s="177" t="str">
        <f t="shared" si="1"/>
        <v>нд</v>
      </c>
      <c r="L35" s="177" t="str">
        <f t="shared" si="1"/>
        <v>нд</v>
      </c>
      <c r="M35" s="177" t="s">
        <v>203</v>
      </c>
      <c r="N35" s="177" t="s">
        <v>203</v>
      </c>
      <c r="O35" s="177" t="s">
        <v>203</v>
      </c>
      <c r="P35" s="177" t="s">
        <v>203</v>
      </c>
      <c r="Q35" s="164" t="s">
        <v>203</v>
      </c>
      <c r="R35" s="177" t="s">
        <v>203</v>
      </c>
      <c r="S35" s="177" t="s">
        <v>203</v>
      </c>
    </row>
    <row r="36" spans="1:19" s="168" customFormat="1">
      <c r="A36" s="165" t="s">
        <v>80</v>
      </c>
      <c r="B36" s="183" t="s">
        <v>622</v>
      </c>
      <c r="C36" s="166" t="s">
        <v>203</v>
      </c>
      <c r="D36" s="166" t="s">
        <v>203</v>
      </c>
      <c r="E36" s="166" t="s">
        <v>203</v>
      </c>
      <c r="F36" s="166" t="s">
        <v>203</v>
      </c>
      <c r="G36" s="166" t="s">
        <v>203</v>
      </c>
      <c r="H36" s="166" t="s">
        <v>203</v>
      </c>
      <c r="I36" s="166" t="s">
        <v>203</v>
      </c>
      <c r="J36" s="166" t="s">
        <v>203</v>
      </c>
      <c r="K36" s="166" t="s">
        <v>203</v>
      </c>
      <c r="L36" s="166" t="s">
        <v>203</v>
      </c>
      <c r="M36" s="166" t="s">
        <v>203</v>
      </c>
      <c r="N36" s="166" t="s">
        <v>203</v>
      </c>
      <c r="O36" s="166" t="s">
        <v>203</v>
      </c>
      <c r="P36" s="167" t="s">
        <v>627</v>
      </c>
      <c r="Q36" s="166" t="s">
        <v>203</v>
      </c>
      <c r="R36" s="167" t="s">
        <v>203</v>
      </c>
      <c r="S36" s="166" t="s">
        <v>203</v>
      </c>
    </row>
    <row r="37" spans="1:19" s="12" customFormat="1" ht="32">
      <c r="A37" s="8" t="s">
        <v>82</v>
      </c>
      <c r="B37" s="11" t="s">
        <v>83</v>
      </c>
      <c r="C37" s="164" t="s">
        <v>203</v>
      </c>
      <c r="D37" s="164" t="s">
        <v>203</v>
      </c>
      <c r="E37" s="164" t="s">
        <v>203</v>
      </c>
      <c r="F37" s="164" t="s">
        <v>203</v>
      </c>
      <c r="G37" s="164" t="s">
        <v>203</v>
      </c>
      <c r="H37" s="164" t="s">
        <v>203</v>
      </c>
      <c r="I37" s="164" t="s">
        <v>203</v>
      </c>
      <c r="J37" s="164" t="s">
        <v>203</v>
      </c>
      <c r="K37" s="164" t="s">
        <v>203</v>
      </c>
      <c r="L37" s="164" t="s">
        <v>203</v>
      </c>
      <c r="M37" s="164" t="s">
        <v>203</v>
      </c>
      <c r="N37" s="164" t="s">
        <v>203</v>
      </c>
      <c r="O37" s="164" t="s">
        <v>203</v>
      </c>
      <c r="P37" s="164" t="s">
        <v>203</v>
      </c>
      <c r="Q37" s="164" t="s">
        <v>203</v>
      </c>
      <c r="R37" s="164" t="s">
        <v>203</v>
      </c>
      <c r="S37" s="164" t="s">
        <v>203</v>
      </c>
    </row>
    <row r="38" spans="1:19" s="162" customFormat="1" hidden="1" outlineLevel="1">
      <c r="A38" s="6" t="s">
        <v>625</v>
      </c>
      <c r="B38" s="271" t="s">
        <v>95</v>
      </c>
      <c r="C38" s="79" t="s">
        <v>203</v>
      </c>
      <c r="D38" s="79" t="s">
        <v>203</v>
      </c>
      <c r="E38" s="79" t="s">
        <v>203</v>
      </c>
      <c r="F38" s="79" t="s">
        <v>203</v>
      </c>
      <c r="G38" s="79" t="s">
        <v>203</v>
      </c>
      <c r="H38" s="79" t="s">
        <v>203</v>
      </c>
      <c r="I38" s="79" t="s">
        <v>203</v>
      </c>
      <c r="J38" s="79" t="s">
        <v>203</v>
      </c>
      <c r="K38" s="79" t="s">
        <v>203</v>
      </c>
      <c r="L38" s="79" t="s">
        <v>203</v>
      </c>
      <c r="M38" s="79" t="s">
        <v>203</v>
      </c>
      <c r="N38" s="79" t="s">
        <v>203</v>
      </c>
      <c r="O38" s="79" t="s">
        <v>203</v>
      </c>
      <c r="P38" s="79" t="s">
        <v>203</v>
      </c>
      <c r="Q38" s="79" t="s">
        <v>203</v>
      </c>
      <c r="R38" s="79" t="s">
        <v>203</v>
      </c>
      <c r="S38" s="79" t="s">
        <v>203</v>
      </c>
    </row>
    <row r="39" spans="1:19" s="162" customFormat="1" hidden="1" outlineLevel="1">
      <c r="A39" s="6" t="s">
        <v>96</v>
      </c>
      <c r="B39" s="271" t="s">
        <v>97</v>
      </c>
      <c r="C39" s="79" t="s">
        <v>203</v>
      </c>
      <c r="D39" s="79" t="s">
        <v>203</v>
      </c>
      <c r="E39" s="79" t="s">
        <v>203</v>
      </c>
      <c r="F39" s="79" t="s">
        <v>203</v>
      </c>
      <c r="G39" s="79" t="s">
        <v>203</v>
      </c>
      <c r="H39" s="79" t="s">
        <v>203</v>
      </c>
      <c r="I39" s="79" t="s">
        <v>203</v>
      </c>
      <c r="J39" s="79" t="s">
        <v>203</v>
      </c>
      <c r="K39" s="79" t="s">
        <v>203</v>
      </c>
      <c r="L39" s="79" t="s">
        <v>203</v>
      </c>
      <c r="M39" s="79" t="s">
        <v>203</v>
      </c>
      <c r="N39" s="79" t="s">
        <v>203</v>
      </c>
      <c r="O39" s="79" t="s">
        <v>203</v>
      </c>
      <c r="P39" s="79" t="s">
        <v>203</v>
      </c>
      <c r="Q39" s="79" t="s">
        <v>203</v>
      </c>
      <c r="R39" s="79" t="s">
        <v>203</v>
      </c>
      <c r="S39" s="79" t="s">
        <v>203</v>
      </c>
    </row>
    <row r="40" spans="1:19" s="162" customFormat="1" ht="32" hidden="1" outlineLevel="1">
      <c r="A40" s="6" t="s">
        <v>98</v>
      </c>
      <c r="B40" s="271" t="s">
        <v>99</v>
      </c>
      <c r="C40" s="79" t="s">
        <v>203</v>
      </c>
      <c r="D40" s="79" t="s">
        <v>203</v>
      </c>
      <c r="E40" s="79" t="s">
        <v>203</v>
      </c>
      <c r="F40" s="79" t="s">
        <v>203</v>
      </c>
      <c r="G40" s="79" t="s">
        <v>203</v>
      </c>
      <c r="H40" s="79" t="s">
        <v>203</v>
      </c>
      <c r="I40" s="79" t="s">
        <v>203</v>
      </c>
      <c r="J40" s="79" t="s">
        <v>203</v>
      </c>
      <c r="K40" s="79" t="s">
        <v>203</v>
      </c>
      <c r="L40" s="79" t="s">
        <v>203</v>
      </c>
      <c r="M40" s="79" t="s">
        <v>203</v>
      </c>
      <c r="N40" s="79" t="s">
        <v>203</v>
      </c>
      <c r="O40" s="79" t="s">
        <v>203</v>
      </c>
      <c r="P40" s="79" t="s">
        <v>203</v>
      </c>
      <c r="Q40" s="79" t="s">
        <v>203</v>
      </c>
      <c r="R40" s="79" t="s">
        <v>203</v>
      </c>
      <c r="S40" s="79" t="s">
        <v>203</v>
      </c>
    </row>
    <row r="41" spans="1:19" s="162" customFormat="1" ht="32" hidden="1" outlineLevel="1">
      <c r="A41" s="6" t="s">
        <v>100</v>
      </c>
      <c r="B41" s="271" t="s">
        <v>101</v>
      </c>
      <c r="C41" s="79" t="s">
        <v>203</v>
      </c>
      <c r="D41" s="79" t="s">
        <v>203</v>
      </c>
      <c r="E41" s="79" t="s">
        <v>203</v>
      </c>
      <c r="F41" s="79" t="s">
        <v>203</v>
      </c>
      <c r="G41" s="79" t="s">
        <v>203</v>
      </c>
      <c r="H41" s="79" t="s">
        <v>203</v>
      </c>
      <c r="I41" s="79" t="s">
        <v>203</v>
      </c>
      <c r="J41" s="79" t="s">
        <v>203</v>
      </c>
      <c r="K41" s="79" t="s">
        <v>203</v>
      </c>
      <c r="L41" s="79" t="s">
        <v>203</v>
      </c>
      <c r="M41" s="79" t="s">
        <v>203</v>
      </c>
      <c r="N41" s="79" t="s">
        <v>203</v>
      </c>
      <c r="O41" s="79" t="s">
        <v>203</v>
      </c>
      <c r="P41" s="79" t="s">
        <v>203</v>
      </c>
      <c r="Q41" s="79" t="s">
        <v>203</v>
      </c>
      <c r="R41" s="79" t="s">
        <v>203</v>
      </c>
      <c r="S41" s="79" t="s">
        <v>203</v>
      </c>
    </row>
    <row r="42" spans="1:19" s="162" customFormat="1" ht="32" hidden="1" outlineLevel="1">
      <c r="A42" s="6" t="s">
        <v>102</v>
      </c>
      <c r="B42" s="271" t="s">
        <v>103</v>
      </c>
      <c r="C42" s="79" t="s">
        <v>203</v>
      </c>
      <c r="D42" s="79" t="s">
        <v>203</v>
      </c>
      <c r="E42" s="79" t="s">
        <v>203</v>
      </c>
      <c r="F42" s="79" t="s">
        <v>203</v>
      </c>
      <c r="G42" s="79" t="s">
        <v>203</v>
      </c>
      <c r="H42" s="79" t="s">
        <v>203</v>
      </c>
      <c r="I42" s="79" t="s">
        <v>203</v>
      </c>
      <c r="J42" s="79" t="s">
        <v>203</v>
      </c>
      <c r="K42" s="79" t="s">
        <v>203</v>
      </c>
      <c r="L42" s="79" t="s">
        <v>203</v>
      </c>
      <c r="M42" s="79" t="s">
        <v>203</v>
      </c>
      <c r="N42" s="79" t="s">
        <v>203</v>
      </c>
      <c r="O42" s="79" t="s">
        <v>203</v>
      </c>
      <c r="P42" s="79" t="s">
        <v>203</v>
      </c>
      <c r="Q42" s="79" t="s">
        <v>203</v>
      </c>
      <c r="R42" s="79" t="s">
        <v>203</v>
      </c>
      <c r="S42" s="79" t="s">
        <v>203</v>
      </c>
    </row>
    <row r="43" spans="1:19" s="162" customFormat="1" ht="32" hidden="1" outlineLevel="1">
      <c r="A43" s="6" t="s">
        <v>104</v>
      </c>
      <c r="B43" s="271" t="s">
        <v>105</v>
      </c>
      <c r="C43" s="79" t="s">
        <v>203</v>
      </c>
      <c r="D43" s="79" t="s">
        <v>203</v>
      </c>
      <c r="E43" s="79" t="s">
        <v>203</v>
      </c>
      <c r="F43" s="79" t="s">
        <v>203</v>
      </c>
      <c r="G43" s="79" t="s">
        <v>203</v>
      </c>
      <c r="H43" s="79" t="s">
        <v>203</v>
      </c>
      <c r="I43" s="79" t="s">
        <v>203</v>
      </c>
      <c r="J43" s="79" t="s">
        <v>203</v>
      </c>
      <c r="K43" s="79" t="s">
        <v>203</v>
      </c>
      <c r="L43" s="79" t="s">
        <v>203</v>
      </c>
      <c r="M43" s="79" t="s">
        <v>203</v>
      </c>
      <c r="N43" s="79" t="s">
        <v>203</v>
      </c>
      <c r="O43" s="79" t="s">
        <v>203</v>
      </c>
      <c r="P43" s="79" t="s">
        <v>203</v>
      </c>
      <c r="Q43" s="79" t="s">
        <v>203</v>
      </c>
      <c r="R43" s="79" t="s">
        <v>203</v>
      </c>
      <c r="S43" s="79" t="s">
        <v>203</v>
      </c>
    </row>
    <row r="44" spans="1:19" s="162" customFormat="1" ht="32" hidden="1" outlineLevel="1">
      <c r="A44" s="6" t="s">
        <v>106</v>
      </c>
      <c r="B44" s="271" t="s">
        <v>107</v>
      </c>
      <c r="C44" s="79" t="s">
        <v>203</v>
      </c>
      <c r="D44" s="79" t="s">
        <v>203</v>
      </c>
      <c r="E44" s="79" t="s">
        <v>203</v>
      </c>
      <c r="F44" s="79" t="s">
        <v>203</v>
      </c>
      <c r="G44" s="79" t="s">
        <v>203</v>
      </c>
      <c r="H44" s="79" t="s">
        <v>203</v>
      </c>
      <c r="I44" s="79" t="s">
        <v>203</v>
      </c>
      <c r="J44" s="79" t="s">
        <v>203</v>
      </c>
      <c r="K44" s="79" t="s">
        <v>203</v>
      </c>
      <c r="L44" s="79" t="s">
        <v>203</v>
      </c>
      <c r="M44" s="79" t="s">
        <v>203</v>
      </c>
      <c r="N44" s="79" t="s">
        <v>203</v>
      </c>
      <c r="O44" s="79" t="s">
        <v>203</v>
      </c>
      <c r="P44" s="79" t="s">
        <v>203</v>
      </c>
      <c r="Q44" s="79" t="s">
        <v>203</v>
      </c>
      <c r="R44" s="79" t="s">
        <v>203</v>
      </c>
      <c r="S44" s="79" t="s">
        <v>203</v>
      </c>
    </row>
    <row r="45" spans="1:19" s="162" customFormat="1" ht="32" hidden="1" outlineLevel="1">
      <c r="A45" s="6" t="s">
        <v>108</v>
      </c>
      <c r="B45" s="271" t="s">
        <v>109</v>
      </c>
      <c r="C45" s="79" t="s">
        <v>203</v>
      </c>
      <c r="D45" s="79" t="s">
        <v>203</v>
      </c>
      <c r="E45" s="79" t="s">
        <v>203</v>
      </c>
      <c r="F45" s="79" t="s">
        <v>203</v>
      </c>
      <c r="G45" s="79" t="s">
        <v>203</v>
      </c>
      <c r="H45" s="79" t="s">
        <v>203</v>
      </c>
      <c r="I45" s="79" t="s">
        <v>203</v>
      </c>
      <c r="J45" s="79" t="s">
        <v>203</v>
      </c>
      <c r="K45" s="79" t="s">
        <v>203</v>
      </c>
      <c r="L45" s="79" t="s">
        <v>203</v>
      </c>
      <c r="M45" s="79" t="s">
        <v>203</v>
      </c>
      <c r="N45" s="79" t="s">
        <v>203</v>
      </c>
      <c r="O45" s="79" t="s">
        <v>203</v>
      </c>
      <c r="P45" s="79" t="s">
        <v>203</v>
      </c>
      <c r="Q45" s="79" t="s">
        <v>203</v>
      </c>
      <c r="R45" s="79" t="s">
        <v>203</v>
      </c>
      <c r="S45" s="79" t="s">
        <v>203</v>
      </c>
    </row>
    <row r="46" spans="1:19" s="162" customFormat="1" hidden="1" outlineLevel="1">
      <c r="A46" s="6" t="s">
        <v>110</v>
      </c>
      <c r="B46" s="271" t="s">
        <v>111</v>
      </c>
      <c r="C46" s="79" t="s">
        <v>203</v>
      </c>
      <c r="D46" s="79" t="s">
        <v>203</v>
      </c>
      <c r="E46" s="79" t="s">
        <v>203</v>
      </c>
      <c r="F46" s="79" t="s">
        <v>203</v>
      </c>
      <c r="G46" s="79" t="s">
        <v>203</v>
      </c>
      <c r="H46" s="79" t="s">
        <v>203</v>
      </c>
      <c r="I46" s="79" t="s">
        <v>203</v>
      </c>
      <c r="J46" s="79" t="s">
        <v>203</v>
      </c>
      <c r="K46" s="79" t="s">
        <v>203</v>
      </c>
      <c r="L46" s="79" t="s">
        <v>203</v>
      </c>
      <c r="M46" s="79" t="s">
        <v>203</v>
      </c>
      <c r="N46" s="79" t="s">
        <v>203</v>
      </c>
      <c r="O46" s="79" t="s">
        <v>203</v>
      </c>
      <c r="P46" s="79" t="s">
        <v>203</v>
      </c>
      <c r="Q46" s="79" t="s">
        <v>203</v>
      </c>
      <c r="R46" s="79" t="s">
        <v>203</v>
      </c>
      <c r="S46" s="79" t="s">
        <v>203</v>
      </c>
    </row>
    <row r="47" spans="1:19" s="162" customFormat="1" ht="32" hidden="1" outlineLevel="1">
      <c r="A47" s="6" t="s">
        <v>112</v>
      </c>
      <c r="B47" s="271" t="s">
        <v>113</v>
      </c>
      <c r="C47" s="79" t="s">
        <v>203</v>
      </c>
      <c r="D47" s="79" t="s">
        <v>203</v>
      </c>
      <c r="E47" s="79" t="s">
        <v>203</v>
      </c>
      <c r="F47" s="79" t="s">
        <v>203</v>
      </c>
      <c r="G47" s="79" t="s">
        <v>203</v>
      </c>
      <c r="H47" s="79" t="s">
        <v>203</v>
      </c>
      <c r="I47" s="79" t="s">
        <v>203</v>
      </c>
      <c r="J47" s="79" t="s">
        <v>203</v>
      </c>
      <c r="K47" s="79" t="s">
        <v>203</v>
      </c>
      <c r="L47" s="79" t="s">
        <v>203</v>
      </c>
      <c r="M47" s="79" t="s">
        <v>203</v>
      </c>
      <c r="N47" s="79" t="s">
        <v>203</v>
      </c>
      <c r="O47" s="79" t="s">
        <v>203</v>
      </c>
      <c r="P47" s="79" t="s">
        <v>203</v>
      </c>
      <c r="Q47" s="79" t="s">
        <v>203</v>
      </c>
      <c r="R47" s="79" t="s">
        <v>203</v>
      </c>
      <c r="S47" s="79" t="s">
        <v>203</v>
      </c>
    </row>
    <row r="48" spans="1:19" s="162" customFormat="1" ht="32" hidden="1" outlineLevel="1">
      <c r="A48" s="6" t="s">
        <v>114</v>
      </c>
      <c r="B48" s="271" t="s">
        <v>115</v>
      </c>
      <c r="C48" s="79" t="s">
        <v>203</v>
      </c>
      <c r="D48" s="79" t="s">
        <v>203</v>
      </c>
      <c r="E48" s="79" t="s">
        <v>203</v>
      </c>
      <c r="F48" s="79" t="s">
        <v>203</v>
      </c>
      <c r="G48" s="79" t="s">
        <v>203</v>
      </c>
      <c r="H48" s="79" t="s">
        <v>203</v>
      </c>
      <c r="I48" s="79" t="s">
        <v>203</v>
      </c>
      <c r="J48" s="79" t="s">
        <v>203</v>
      </c>
      <c r="K48" s="79" t="s">
        <v>203</v>
      </c>
      <c r="L48" s="79" t="s">
        <v>203</v>
      </c>
      <c r="M48" s="79" t="s">
        <v>203</v>
      </c>
      <c r="N48" s="79" t="s">
        <v>203</v>
      </c>
      <c r="O48" s="79" t="s">
        <v>203</v>
      </c>
      <c r="P48" s="79" t="s">
        <v>203</v>
      </c>
      <c r="Q48" s="79" t="s">
        <v>203</v>
      </c>
      <c r="R48" s="79" t="s">
        <v>203</v>
      </c>
      <c r="S48" s="79" t="s">
        <v>203</v>
      </c>
    </row>
    <row r="49" spans="1:19" s="162" customFormat="1" ht="32" hidden="1" outlineLevel="1">
      <c r="A49" s="6" t="s">
        <v>116</v>
      </c>
      <c r="B49" s="271" t="s">
        <v>117</v>
      </c>
      <c r="C49" s="79" t="s">
        <v>203</v>
      </c>
      <c r="D49" s="79" t="s">
        <v>203</v>
      </c>
      <c r="E49" s="79" t="s">
        <v>203</v>
      </c>
      <c r="F49" s="79" t="s">
        <v>203</v>
      </c>
      <c r="G49" s="79" t="s">
        <v>203</v>
      </c>
      <c r="H49" s="79" t="s">
        <v>203</v>
      </c>
      <c r="I49" s="79" t="s">
        <v>203</v>
      </c>
      <c r="J49" s="79" t="s">
        <v>203</v>
      </c>
      <c r="K49" s="79" t="s">
        <v>203</v>
      </c>
      <c r="L49" s="79" t="s">
        <v>203</v>
      </c>
      <c r="M49" s="79" t="s">
        <v>203</v>
      </c>
      <c r="N49" s="79" t="s">
        <v>203</v>
      </c>
      <c r="O49" s="79" t="s">
        <v>203</v>
      </c>
      <c r="P49" s="79" t="s">
        <v>203</v>
      </c>
      <c r="Q49" s="79" t="s">
        <v>203</v>
      </c>
      <c r="R49" s="79" t="s">
        <v>203</v>
      </c>
      <c r="S49" s="79" t="s">
        <v>203</v>
      </c>
    </row>
    <row r="50" spans="1:19" s="162" customFormat="1" ht="32" hidden="1" outlineLevel="1">
      <c r="A50" s="6" t="s">
        <v>118</v>
      </c>
      <c r="B50" s="271" t="s">
        <v>119</v>
      </c>
      <c r="C50" s="79" t="s">
        <v>203</v>
      </c>
      <c r="D50" s="79" t="s">
        <v>203</v>
      </c>
      <c r="E50" s="79" t="s">
        <v>203</v>
      </c>
      <c r="F50" s="79" t="s">
        <v>203</v>
      </c>
      <c r="G50" s="79" t="s">
        <v>203</v>
      </c>
      <c r="H50" s="79" t="s">
        <v>203</v>
      </c>
      <c r="I50" s="79" t="s">
        <v>203</v>
      </c>
      <c r="J50" s="79" t="s">
        <v>203</v>
      </c>
      <c r="K50" s="79" t="s">
        <v>203</v>
      </c>
      <c r="L50" s="79" t="s">
        <v>203</v>
      </c>
      <c r="M50" s="79" t="s">
        <v>203</v>
      </c>
      <c r="N50" s="79" t="s">
        <v>203</v>
      </c>
      <c r="O50" s="79" t="s">
        <v>203</v>
      </c>
      <c r="P50" s="79" t="s">
        <v>203</v>
      </c>
      <c r="Q50" s="79" t="s">
        <v>203</v>
      </c>
      <c r="R50" s="79" t="s">
        <v>203</v>
      </c>
      <c r="S50" s="79" t="s">
        <v>203</v>
      </c>
    </row>
    <row r="51" spans="1:19" s="162" customFormat="1" ht="32" collapsed="1">
      <c r="A51" s="6" t="s">
        <v>673</v>
      </c>
      <c r="B51" s="271" t="s">
        <v>120</v>
      </c>
      <c r="C51" s="79" t="s">
        <v>203</v>
      </c>
      <c r="D51" s="79" t="s">
        <v>203</v>
      </c>
      <c r="E51" s="79" t="s">
        <v>203</v>
      </c>
      <c r="F51" s="79" t="s">
        <v>203</v>
      </c>
      <c r="G51" s="79" t="s">
        <v>203</v>
      </c>
      <c r="H51" s="79" t="s">
        <v>203</v>
      </c>
      <c r="I51" s="79" t="s">
        <v>203</v>
      </c>
      <c r="J51" s="79" t="s">
        <v>203</v>
      </c>
      <c r="K51" s="79" t="s">
        <v>203</v>
      </c>
      <c r="L51" s="79" t="s">
        <v>203</v>
      </c>
      <c r="M51" s="79" t="s">
        <v>203</v>
      </c>
      <c r="N51" s="79" t="str">
        <f>N52</f>
        <v>нд</v>
      </c>
      <c r="O51" s="79" t="s">
        <v>203</v>
      </c>
      <c r="P51" s="79" t="s">
        <v>203</v>
      </c>
      <c r="Q51" s="79" t="s">
        <v>203</v>
      </c>
      <c r="R51" s="79" t="s">
        <v>203</v>
      </c>
      <c r="S51" s="79" t="s">
        <v>203</v>
      </c>
    </row>
    <row r="52" spans="1:19" s="168" customFormat="1">
      <c r="A52" s="165" t="s">
        <v>674</v>
      </c>
      <c r="B52" s="183" t="s">
        <v>624</v>
      </c>
      <c r="C52" s="166" t="s">
        <v>203</v>
      </c>
      <c r="D52" s="166" t="s">
        <v>203</v>
      </c>
      <c r="E52" s="166" t="s">
        <v>203</v>
      </c>
      <c r="F52" s="166" t="s">
        <v>203</v>
      </c>
      <c r="G52" s="166" t="s">
        <v>203</v>
      </c>
      <c r="H52" s="166" t="s">
        <v>203</v>
      </c>
      <c r="I52" s="166" t="s">
        <v>203</v>
      </c>
      <c r="J52" s="166" t="s">
        <v>203</v>
      </c>
      <c r="K52" s="166" t="s">
        <v>203</v>
      </c>
      <c r="L52" s="166" t="s">
        <v>203</v>
      </c>
      <c r="M52" s="166" t="s">
        <v>203</v>
      </c>
      <c r="N52" s="166" t="s">
        <v>203</v>
      </c>
      <c r="O52" s="166" t="s">
        <v>203</v>
      </c>
      <c r="P52" s="167" t="s">
        <v>203</v>
      </c>
      <c r="Q52" s="166" t="s">
        <v>203</v>
      </c>
      <c r="R52" s="167" t="s">
        <v>203</v>
      </c>
      <c r="S52" s="166" t="s">
        <v>203</v>
      </c>
    </row>
    <row r="59" spans="1:19" ht="13">
      <c r="B59" s="10"/>
    </row>
  </sheetData>
  <mergeCells count="25">
    <mergeCell ref="H17:I17"/>
    <mergeCell ref="J17:K17"/>
    <mergeCell ref="L17:M17"/>
    <mergeCell ref="A8:S8"/>
    <mergeCell ref="K2:L2"/>
    <mergeCell ref="M2:N2"/>
    <mergeCell ref="A4:S4"/>
    <mergeCell ref="A5:S5"/>
    <mergeCell ref="A7:S7"/>
    <mergeCell ref="N17:O17"/>
    <mergeCell ref="P17:Q17"/>
    <mergeCell ref="R17:S17"/>
    <mergeCell ref="A10:S10"/>
    <mergeCell ref="A12:S12"/>
    <mergeCell ref="A13:S13"/>
    <mergeCell ref="A14:S14"/>
    <mergeCell ref="A15:A18"/>
    <mergeCell ref="B15:B18"/>
    <mergeCell ref="C15:C18"/>
    <mergeCell ref="D15:S15"/>
    <mergeCell ref="D16:I16"/>
    <mergeCell ref="J16:O16"/>
    <mergeCell ref="P16:S16"/>
    <mergeCell ref="D17:E17"/>
    <mergeCell ref="F17:G17"/>
  </mergeCells>
  <pageMargins left="0.2" right="0.17" top="0.74803149606299213" bottom="0.74803149606299213" header="0.31496062992125984" footer="0.31496062992125984"/>
  <pageSetup paperSize="9" scale="29" fitToHeight="14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CK73"/>
  <sheetViews>
    <sheetView topLeftCell="A13" zoomScale="90" zoomScaleNormal="90" workbookViewId="0">
      <selection activeCell="A4" sqref="A4:AE4"/>
    </sheetView>
  </sheetViews>
  <sheetFormatPr baseColWidth="10" defaultColWidth="9.1640625" defaultRowHeight="16" outlineLevelRow="1"/>
  <cols>
    <col min="1" max="1" width="13" style="15" customWidth="1"/>
    <col min="2" max="2" width="98.1640625" style="15" customWidth="1"/>
    <col min="3" max="3" width="15.83203125" style="15" customWidth="1"/>
    <col min="4" max="4" width="9" style="15" customWidth="1"/>
    <col min="5" max="9" width="6.83203125" style="15" customWidth="1"/>
    <col min="10" max="10" width="7.83203125" style="15" bestFit="1" customWidth="1"/>
    <col min="11" max="79" width="6.83203125" style="15" customWidth="1"/>
    <col min="80" max="80" width="8.5" style="15" bestFit="1" customWidth="1"/>
    <col min="81" max="81" width="5.5" style="15" bestFit="1" customWidth="1"/>
    <col min="82" max="82" width="6.1640625" style="15" bestFit="1" customWidth="1"/>
    <col min="83" max="84" width="7.1640625" style="15" bestFit="1" customWidth="1"/>
    <col min="85" max="87" width="5.5" style="15" bestFit="1" customWidth="1"/>
    <col min="88" max="88" width="39.1640625" style="15" customWidth="1"/>
    <col min="89" max="98" width="5.6640625" style="15" customWidth="1"/>
    <col min="99" max="16384" width="9.1640625" style="15"/>
  </cols>
  <sheetData>
    <row r="1" spans="1:89" ht="18">
      <c r="AG1" s="151" t="s">
        <v>442</v>
      </c>
    </row>
    <row r="2" spans="1:89" ht="18">
      <c r="AG2" s="153" t="s">
        <v>0</v>
      </c>
    </row>
    <row r="3" spans="1:89" ht="18">
      <c r="AG3" s="153" t="s">
        <v>1</v>
      </c>
    </row>
    <row r="4" spans="1:89">
      <c r="A4" s="420" t="s">
        <v>443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</row>
    <row r="5" spans="1:89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</row>
    <row r="6" spans="1:89" ht="18">
      <c r="A6" s="374" t="s">
        <v>634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</row>
    <row r="7" spans="1:89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</row>
    <row r="8" spans="1:89" ht="17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4"/>
      <c r="AH8" s="48"/>
      <c r="CI8" s="57"/>
    </row>
    <row r="9" spans="1:89">
      <c r="A9" s="376" t="s">
        <v>640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</row>
    <row r="10" spans="1:89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</row>
    <row r="11" spans="1:89" ht="18">
      <c r="A11" s="375" t="s">
        <v>481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</row>
    <row r="12" spans="1:89">
      <c r="A12" s="376" t="s">
        <v>5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</row>
    <row r="13" spans="1:89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</row>
    <row r="14" spans="1:89" ht="16" customHeight="1">
      <c r="A14" s="415" t="s">
        <v>6</v>
      </c>
      <c r="B14" s="415" t="s">
        <v>7</v>
      </c>
      <c r="C14" s="415" t="s">
        <v>8</v>
      </c>
      <c r="D14" s="383" t="s">
        <v>444</v>
      </c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 t="s">
        <v>445</v>
      </c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437" t="s">
        <v>446</v>
      </c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  <c r="CA14" s="437"/>
      <c r="CB14" s="437"/>
      <c r="CC14" s="437"/>
      <c r="CD14" s="437"/>
      <c r="CE14" s="437"/>
      <c r="CF14" s="437"/>
      <c r="CG14" s="437"/>
      <c r="CH14" s="437"/>
      <c r="CI14" s="437"/>
      <c r="CJ14" s="383" t="s">
        <v>141</v>
      </c>
    </row>
    <row r="15" spans="1:89">
      <c r="A15" s="415"/>
      <c r="B15" s="415"/>
      <c r="C15" s="415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419" t="s">
        <v>482</v>
      </c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 t="s">
        <v>483</v>
      </c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 t="s">
        <v>484</v>
      </c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07" t="s">
        <v>447</v>
      </c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383"/>
    </row>
    <row r="16" spans="1:89" ht="16" customHeight="1">
      <c r="A16" s="415"/>
      <c r="B16" s="415"/>
      <c r="C16" s="415"/>
      <c r="D16" s="419" t="s">
        <v>142</v>
      </c>
      <c r="E16" s="419"/>
      <c r="F16" s="419"/>
      <c r="G16" s="419"/>
      <c r="H16" s="419"/>
      <c r="I16" s="419"/>
      <c r="J16" s="419"/>
      <c r="K16" s="415" t="s">
        <v>247</v>
      </c>
      <c r="L16" s="415"/>
      <c r="M16" s="415"/>
      <c r="N16" s="415"/>
      <c r="O16" s="415"/>
      <c r="P16" s="415"/>
      <c r="Q16" s="415"/>
      <c r="R16" s="419" t="s">
        <v>144</v>
      </c>
      <c r="S16" s="419"/>
      <c r="T16" s="419"/>
      <c r="U16" s="419"/>
      <c r="V16" s="419"/>
      <c r="W16" s="419"/>
      <c r="X16" s="419"/>
      <c r="Y16" s="415" t="s">
        <v>247</v>
      </c>
      <c r="Z16" s="415"/>
      <c r="AA16" s="415"/>
      <c r="AB16" s="415"/>
      <c r="AC16" s="415"/>
      <c r="AD16" s="415"/>
      <c r="AE16" s="415"/>
      <c r="AF16" s="419" t="s">
        <v>149</v>
      </c>
      <c r="AG16" s="419"/>
      <c r="AH16" s="419"/>
      <c r="AI16" s="419"/>
      <c r="AJ16" s="419"/>
      <c r="AK16" s="419"/>
      <c r="AL16" s="419"/>
      <c r="AM16" s="415" t="s">
        <v>247</v>
      </c>
      <c r="AN16" s="415"/>
      <c r="AO16" s="415"/>
      <c r="AP16" s="415"/>
      <c r="AQ16" s="415"/>
      <c r="AR16" s="415"/>
      <c r="AS16" s="415"/>
      <c r="AT16" s="419" t="s">
        <v>144</v>
      </c>
      <c r="AU16" s="419"/>
      <c r="AV16" s="419"/>
      <c r="AW16" s="419"/>
      <c r="AX16" s="419"/>
      <c r="AY16" s="419"/>
      <c r="AZ16" s="419"/>
      <c r="BA16" s="415" t="s">
        <v>247</v>
      </c>
      <c r="BB16" s="415"/>
      <c r="BC16" s="415"/>
      <c r="BD16" s="415"/>
      <c r="BE16" s="415"/>
      <c r="BF16" s="415"/>
      <c r="BG16" s="415"/>
      <c r="BH16" s="419" t="s">
        <v>144</v>
      </c>
      <c r="BI16" s="419"/>
      <c r="BJ16" s="419"/>
      <c r="BK16" s="419"/>
      <c r="BL16" s="419"/>
      <c r="BM16" s="419"/>
      <c r="BN16" s="419"/>
      <c r="BO16" s="415" t="s">
        <v>247</v>
      </c>
      <c r="BP16" s="415"/>
      <c r="BQ16" s="415"/>
      <c r="BR16" s="415"/>
      <c r="BS16" s="415"/>
      <c r="BT16" s="415"/>
      <c r="BU16" s="415"/>
      <c r="BV16" s="419" t="s">
        <v>142</v>
      </c>
      <c r="BW16" s="419"/>
      <c r="BX16" s="419"/>
      <c r="BY16" s="419"/>
      <c r="BZ16" s="419"/>
      <c r="CA16" s="419"/>
      <c r="CB16" s="419"/>
      <c r="CC16" s="415" t="s">
        <v>143</v>
      </c>
      <c r="CD16" s="415"/>
      <c r="CE16" s="415"/>
      <c r="CF16" s="415"/>
      <c r="CG16" s="415"/>
      <c r="CH16" s="415"/>
      <c r="CI16" s="415"/>
      <c r="CJ16" s="383"/>
    </row>
    <row r="17" spans="1:88" ht="98.25" customHeight="1">
      <c r="A17" s="415"/>
      <c r="B17" s="415"/>
      <c r="C17" s="415"/>
      <c r="D17" s="118" t="s">
        <v>251</v>
      </c>
      <c r="E17" s="118" t="s">
        <v>252</v>
      </c>
      <c r="F17" s="118" t="s">
        <v>448</v>
      </c>
      <c r="G17" s="118" t="s">
        <v>449</v>
      </c>
      <c r="H17" s="118" t="s">
        <v>450</v>
      </c>
      <c r="I17" s="118" t="s">
        <v>254</v>
      </c>
      <c r="J17" s="53" t="s">
        <v>553</v>
      </c>
      <c r="K17" s="118" t="s">
        <v>251</v>
      </c>
      <c r="L17" s="118" t="s">
        <v>252</v>
      </c>
      <c r="M17" s="118" t="s">
        <v>448</v>
      </c>
      <c r="N17" s="118" t="s">
        <v>449</v>
      </c>
      <c r="O17" s="118" t="s">
        <v>450</v>
      </c>
      <c r="P17" s="118" t="s">
        <v>254</v>
      </c>
      <c r="Q17" s="53" t="s">
        <v>255</v>
      </c>
      <c r="R17" s="118" t="s">
        <v>251</v>
      </c>
      <c r="S17" s="118" t="s">
        <v>252</v>
      </c>
      <c r="T17" s="118" t="s">
        <v>448</v>
      </c>
      <c r="U17" s="118" t="s">
        <v>449</v>
      </c>
      <c r="V17" s="118" t="s">
        <v>450</v>
      </c>
      <c r="W17" s="118" t="s">
        <v>254</v>
      </c>
      <c r="X17" s="53" t="s">
        <v>255</v>
      </c>
      <c r="Y17" s="118" t="s">
        <v>251</v>
      </c>
      <c r="Z17" s="118" t="s">
        <v>252</v>
      </c>
      <c r="AA17" s="118" t="s">
        <v>448</v>
      </c>
      <c r="AB17" s="118" t="s">
        <v>449</v>
      </c>
      <c r="AC17" s="118" t="s">
        <v>450</v>
      </c>
      <c r="AD17" s="118" t="s">
        <v>254</v>
      </c>
      <c r="AE17" s="53" t="s">
        <v>255</v>
      </c>
      <c r="AF17" s="118" t="s">
        <v>251</v>
      </c>
      <c r="AG17" s="118" t="s">
        <v>252</v>
      </c>
      <c r="AH17" s="118" t="s">
        <v>448</v>
      </c>
      <c r="AI17" s="118" t="s">
        <v>449</v>
      </c>
      <c r="AJ17" s="118" t="s">
        <v>450</v>
      </c>
      <c r="AK17" s="118" t="s">
        <v>254</v>
      </c>
      <c r="AL17" s="53" t="s">
        <v>255</v>
      </c>
      <c r="AM17" s="118" t="s">
        <v>251</v>
      </c>
      <c r="AN17" s="118" t="s">
        <v>252</v>
      </c>
      <c r="AO17" s="118" t="s">
        <v>448</v>
      </c>
      <c r="AP17" s="118" t="s">
        <v>449</v>
      </c>
      <c r="AQ17" s="118" t="s">
        <v>450</v>
      </c>
      <c r="AR17" s="118" t="s">
        <v>254</v>
      </c>
      <c r="AS17" s="53" t="s">
        <v>255</v>
      </c>
      <c r="AT17" s="118" t="s">
        <v>251</v>
      </c>
      <c r="AU17" s="118" t="s">
        <v>252</v>
      </c>
      <c r="AV17" s="118" t="s">
        <v>448</v>
      </c>
      <c r="AW17" s="118" t="s">
        <v>449</v>
      </c>
      <c r="AX17" s="118" t="s">
        <v>450</v>
      </c>
      <c r="AY17" s="118" t="s">
        <v>254</v>
      </c>
      <c r="AZ17" s="53" t="s">
        <v>255</v>
      </c>
      <c r="BA17" s="118" t="s">
        <v>251</v>
      </c>
      <c r="BB17" s="118" t="s">
        <v>252</v>
      </c>
      <c r="BC17" s="118" t="s">
        <v>448</v>
      </c>
      <c r="BD17" s="118" t="s">
        <v>449</v>
      </c>
      <c r="BE17" s="118" t="s">
        <v>450</v>
      </c>
      <c r="BF17" s="118" t="s">
        <v>254</v>
      </c>
      <c r="BG17" s="53" t="s">
        <v>255</v>
      </c>
      <c r="BH17" s="118" t="s">
        <v>251</v>
      </c>
      <c r="BI17" s="118" t="s">
        <v>252</v>
      </c>
      <c r="BJ17" s="118" t="s">
        <v>448</v>
      </c>
      <c r="BK17" s="118" t="s">
        <v>449</v>
      </c>
      <c r="BL17" s="118" t="s">
        <v>450</v>
      </c>
      <c r="BM17" s="118" t="s">
        <v>254</v>
      </c>
      <c r="BN17" s="53" t="s">
        <v>255</v>
      </c>
      <c r="BO17" s="118" t="s">
        <v>251</v>
      </c>
      <c r="BP17" s="118" t="s">
        <v>252</v>
      </c>
      <c r="BQ17" s="118" t="s">
        <v>448</v>
      </c>
      <c r="BR17" s="118" t="s">
        <v>449</v>
      </c>
      <c r="BS17" s="118" t="s">
        <v>450</v>
      </c>
      <c r="BT17" s="118" t="s">
        <v>254</v>
      </c>
      <c r="BU17" s="53" t="s">
        <v>255</v>
      </c>
      <c r="BV17" s="118" t="s">
        <v>251</v>
      </c>
      <c r="BW17" s="118" t="s">
        <v>252</v>
      </c>
      <c r="BX17" s="118" t="s">
        <v>448</v>
      </c>
      <c r="BY17" s="118" t="s">
        <v>449</v>
      </c>
      <c r="BZ17" s="118" t="s">
        <v>450</v>
      </c>
      <c r="CA17" s="118" t="s">
        <v>254</v>
      </c>
      <c r="CB17" s="53" t="s">
        <v>552</v>
      </c>
      <c r="CC17" s="118" t="s">
        <v>251</v>
      </c>
      <c r="CD17" s="118" t="s">
        <v>252</v>
      </c>
      <c r="CE17" s="118" t="s">
        <v>448</v>
      </c>
      <c r="CF17" s="118" t="s">
        <v>449</v>
      </c>
      <c r="CG17" s="118" t="s">
        <v>450</v>
      </c>
      <c r="CH17" s="118" t="s">
        <v>254</v>
      </c>
      <c r="CI17" s="53" t="s">
        <v>255</v>
      </c>
      <c r="CJ17" s="383"/>
    </row>
    <row r="18" spans="1:88">
      <c r="A18" s="124">
        <v>1</v>
      </c>
      <c r="B18" s="124">
        <v>2</v>
      </c>
      <c r="C18" s="124">
        <v>3</v>
      </c>
      <c r="D18" s="54" t="s">
        <v>352</v>
      </c>
      <c r="E18" s="54" t="s">
        <v>353</v>
      </c>
      <c r="F18" s="54" t="s">
        <v>354</v>
      </c>
      <c r="G18" s="54" t="s">
        <v>355</v>
      </c>
      <c r="H18" s="54" t="s">
        <v>356</v>
      </c>
      <c r="I18" s="54" t="s">
        <v>357</v>
      </c>
      <c r="J18" s="54" t="s">
        <v>358</v>
      </c>
      <c r="K18" s="54" t="s">
        <v>359</v>
      </c>
      <c r="L18" s="54" t="s">
        <v>360</v>
      </c>
      <c r="M18" s="54" t="s">
        <v>361</v>
      </c>
      <c r="N18" s="54" t="s">
        <v>362</v>
      </c>
      <c r="O18" s="54" t="s">
        <v>363</v>
      </c>
      <c r="P18" s="54" t="s">
        <v>364</v>
      </c>
      <c r="Q18" s="54" t="s">
        <v>365</v>
      </c>
      <c r="R18" s="54" t="s">
        <v>393</v>
      </c>
      <c r="S18" s="54" t="s">
        <v>394</v>
      </c>
      <c r="T18" s="54" t="s">
        <v>395</v>
      </c>
      <c r="U18" s="54" t="s">
        <v>396</v>
      </c>
      <c r="V18" s="54" t="s">
        <v>397</v>
      </c>
      <c r="W18" s="54" t="s">
        <v>398</v>
      </c>
      <c r="X18" s="54" t="s">
        <v>451</v>
      </c>
      <c r="Y18" s="54" t="s">
        <v>399</v>
      </c>
      <c r="Z18" s="54" t="s">
        <v>400</v>
      </c>
      <c r="AA18" s="54" t="s">
        <v>401</v>
      </c>
      <c r="AB18" s="54" t="s">
        <v>402</v>
      </c>
      <c r="AC18" s="54" t="s">
        <v>403</v>
      </c>
      <c r="AD18" s="54" t="s">
        <v>404</v>
      </c>
      <c r="AE18" s="54" t="s">
        <v>452</v>
      </c>
      <c r="AF18" s="54" t="s">
        <v>453</v>
      </c>
      <c r="AG18" s="54" t="s">
        <v>454</v>
      </c>
      <c r="AH18" s="54" t="s">
        <v>455</v>
      </c>
      <c r="AI18" s="54" t="s">
        <v>456</v>
      </c>
      <c r="AJ18" s="54" t="s">
        <v>457</v>
      </c>
      <c r="AK18" s="54" t="s">
        <v>458</v>
      </c>
      <c r="AL18" s="54" t="s">
        <v>459</v>
      </c>
      <c r="AM18" s="54" t="s">
        <v>460</v>
      </c>
      <c r="AN18" s="54" t="s">
        <v>461</v>
      </c>
      <c r="AO18" s="54" t="s">
        <v>462</v>
      </c>
      <c r="AP18" s="54" t="s">
        <v>463</v>
      </c>
      <c r="AQ18" s="54" t="s">
        <v>464</v>
      </c>
      <c r="AR18" s="54" t="s">
        <v>465</v>
      </c>
      <c r="AS18" s="54" t="s">
        <v>466</v>
      </c>
      <c r="AT18" s="54" t="s">
        <v>467</v>
      </c>
      <c r="AU18" s="54" t="s">
        <v>468</v>
      </c>
      <c r="AV18" s="54" t="s">
        <v>469</v>
      </c>
      <c r="AW18" s="54" t="s">
        <v>470</v>
      </c>
      <c r="AX18" s="54" t="s">
        <v>471</v>
      </c>
      <c r="AY18" s="54" t="s">
        <v>472</v>
      </c>
      <c r="AZ18" s="54" t="s">
        <v>473</v>
      </c>
      <c r="BA18" s="54" t="s">
        <v>474</v>
      </c>
      <c r="BB18" s="54" t="s">
        <v>475</v>
      </c>
      <c r="BC18" s="54" t="s">
        <v>476</v>
      </c>
      <c r="BD18" s="54" t="s">
        <v>477</v>
      </c>
      <c r="BE18" s="54" t="s">
        <v>478</v>
      </c>
      <c r="BF18" s="54" t="s">
        <v>479</v>
      </c>
      <c r="BG18" s="54" t="s">
        <v>480</v>
      </c>
      <c r="BH18" s="54" t="s">
        <v>485</v>
      </c>
      <c r="BI18" s="54" t="s">
        <v>486</v>
      </c>
      <c r="BJ18" s="54" t="s">
        <v>487</v>
      </c>
      <c r="BK18" s="54" t="s">
        <v>488</v>
      </c>
      <c r="BL18" s="54" t="s">
        <v>489</v>
      </c>
      <c r="BM18" s="54" t="s">
        <v>490</v>
      </c>
      <c r="BN18" s="54" t="s">
        <v>491</v>
      </c>
      <c r="BO18" s="54" t="s">
        <v>492</v>
      </c>
      <c r="BP18" s="54" t="s">
        <v>493</v>
      </c>
      <c r="BQ18" s="54" t="s">
        <v>494</v>
      </c>
      <c r="BR18" s="54" t="s">
        <v>495</v>
      </c>
      <c r="BS18" s="54" t="s">
        <v>496</v>
      </c>
      <c r="BT18" s="54" t="s">
        <v>497</v>
      </c>
      <c r="BU18" s="54" t="s">
        <v>498</v>
      </c>
      <c r="BV18" s="54" t="s">
        <v>270</v>
      </c>
      <c r="BW18" s="54" t="s">
        <v>271</v>
      </c>
      <c r="BX18" s="54" t="s">
        <v>272</v>
      </c>
      <c r="BY18" s="54" t="s">
        <v>273</v>
      </c>
      <c r="BZ18" s="54" t="s">
        <v>274</v>
      </c>
      <c r="CA18" s="54" t="s">
        <v>275</v>
      </c>
      <c r="CB18" s="54" t="s">
        <v>276</v>
      </c>
      <c r="CC18" s="54" t="s">
        <v>277</v>
      </c>
      <c r="CD18" s="54" t="s">
        <v>278</v>
      </c>
      <c r="CE18" s="54" t="s">
        <v>279</v>
      </c>
      <c r="CF18" s="54" t="s">
        <v>280</v>
      </c>
      <c r="CG18" s="54" t="s">
        <v>281</v>
      </c>
      <c r="CH18" s="54" t="s">
        <v>282</v>
      </c>
      <c r="CI18" s="54" t="s">
        <v>283</v>
      </c>
      <c r="CJ18" s="124">
        <v>8</v>
      </c>
    </row>
    <row r="19" spans="1:88" s="30" customFormat="1">
      <c r="A19" s="172" t="s">
        <v>30</v>
      </c>
      <c r="B19" s="173" t="s">
        <v>31</v>
      </c>
      <c r="C19" s="201" t="s">
        <v>203</v>
      </c>
      <c r="D19" s="202">
        <f>D48</f>
        <v>6.3E-2</v>
      </c>
      <c r="E19" s="201" t="s">
        <v>203</v>
      </c>
      <c r="F19" s="201" t="s">
        <v>203</v>
      </c>
      <c r="G19" s="201" t="s">
        <v>203</v>
      </c>
      <c r="H19" s="201" t="s">
        <v>203</v>
      </c>
      <c r="I19" s="202" t="str">
        <f>I49</f>
        <v>нд</v>
      </c>
      <c r="J19" s="201" t="s">
        <v>203</v>
      </c>
      <c r="K19" s="201" t="s">
        <v>203</v>
      </c>
      <c r="L19" s="201" t="s">
        <v>203</v>
      </c>
      <c r="M19" s="201" t="s">
        <v>203</v>
      </c>
      <c r="N19" s="201" t="s">
        <v>203</v>
      </c>
      <c r="O19" s="201" t="s">
        <v>203</v>
      </c>
      <c r="P19" s="201" t="s">
        <v>203</v>
      </c>
      <c r="Q19" s="201" t="s">
        <v>203</v>
      </c>
      <c r="R19" s="201" t="s">
        <v>203</v>
      </c>
      <c r="S19" s="201" t="s">
        <v>203</v>
      </c>
      <c r="T19" s="201" t="s">
        <v>203</v>
      </c>
      <c r="U19" s="201" t="s">
        <v>203</v>
      </c>
      <c r="V19" s="201" t="s">
        <v>203</v>
      </c>
      <c r="W19" s="201" t="s">
        <v>203</v>
      </c>
      <c r="X19" s="201" t="s">
        <v>203</v>
      </c>
      <c r="Y19" s="201" t="s">
        <v>203</v>
      </c>
      <c r="Z19" s="201" t="s">
        <v>203</v>
      </c>
      <c r="AA19" s="201" t="s">
        <v>203</v>
      </c>
      <c r="AB19" s="201" t="s">
        <v>203</v>
      </c>
      <c r="AC19" s="201" t="s">
        <v>203</v>
      </c>
      <c r="AD19" s="201" t="s">
        <v>203</v>
      </c>
      <c r="AE19" s="201" t="s">
        <v>203</v>
      </c>
      <c r="AF19" s="202">
        <f>AF48</f>
        <v>0.8</v>
      </c>
      <c r="AG19" s="201" t="s">
        <v>203</v>
      </c>
      <c r="AH19" s="201" t="s">
        <v>203</v>
      </c>
      <c r="AI19" s="201" t="s">
        <v>203</v>
      </c>
      <c r="AJ19" s="202">
        <f>AJ28</f>
        <v>1.65</v>
      </c>
      <c r="AK19" s="202" t="str">
        <f>AK48</f>
        <v>нд</v>
      </c>
      <c r="AL19" s="201" t="s">
        <v>203</v>
      </c>
      <c r="AM19" s="201" t="s">
        <v>203</v>
      </c>
      <c r="AN19" s="201" t="s">
        <v>203</v>
      </c>
      <c r="AO19" s="201" t="s">
        <v>203</v>
      </c>
      <c r="AP19" s="201" t="s">
        <v>203</v>
      </c>
      <c r="AQ19" s="201" t="s">
        <v>203</v>
      </c>
      <c r="AR19" s="201" t="s">
        <v>203</v>
      </c>
      <c r="AS19" s="201" t="s">
        <v>203</v>
      </c>
      <c r="AT19" s="201">
        <f>AT51</f>
        <v>0.8</v>
      </c>
      <c r="AU19" s="201" t="s">
        <v>203</v>
      </c>
      <c r="AV19" s="201" t="s">
        <v>203</v>
      </c>
      <c r="AW19" s="201" t="s">
        <v>203</v>
      </c>
      <c r="AX19" s="201">
        <f>AX71</f>
        <v>1.28</v>
      </c>
      <c r="AY19" s="201" t="s">
        <v>203</v>
      </c>
      <c r="AZ19" s="201" t="s">
        <v>203</v>
      </c>
      <c r="BA19" s="201" t="s">
        <v>203</v>
      </c>
      <c r="BB19" s="201" t="s">
        <v>203</v>
      </c>
      <c r="BC19" s="201" t="s">
        <v>203</v>
      </c>
      <c r="BD19" s="201" t="s">
        <v>203</v>
      </c>
      <c r="BE19" s="201" t="s">
        <v>203</v>
      </c>
      <c r="BF19" s="201" t="s">
        <v>203</v>
      </c>
      <c r="BG19" s="201" t="s">
        <v>203</v>
      </c>
      <c r="BH19" s="201" t="s">
        <v>203</v>
      </c>
      <c r="BI19" s="201" t="s">
        <v>203</v>
      </c>
      <c r="BJ19" s="201" t="s">
        <v>203</v>
      </c>
      <c r="BK19" s="201" t="s">
        <v>203</v>
      </c>
      <c r="BL19" s="201" t="s">
        <v>203</v>
      </c>
      <c r="BM19" s="201" t="s">
        <v>203</v>
      </c>
      <c r="BN19" s="201" t="s">
        <v>203</v>
      </c>
      <c r="BO19" s="201" t="s">
        <v>203</v>
      </c>
      <c r="BP19" s="201" t="s">
        <v>203</v>
      </c>
      <c r="BQ19" s="201" t="s">
        <v>203</v>
      </c>
      <c r="BR19" s="201" t="s">
        <v>203</v>
      </c>
      <c r="BS19" s="201" t="s">
        <v>203</v>
      </c>
      <c r="BT19" s="201" t="s">
        <v>203</v>
      </c>
      <c r="BU19" s="201" t="s">
        <v>203</v>
      </c>
      <c r="BV19" s="202">
        <f>BV48</f>
        <v>0.8</v>
      </c>
      <c r="BW19" s="201" t="s">
        <v>203</v>
      </c>
      <c r="BX19" s="201" t="s">
        <v>203</v>
      </c>
      <c r="BY19" s="201" t="s">
        <v>203</v>
      </c>
      <c r="BZ19" s="202">
        <f>BZ28+BZ71</f>
        <v>2.9299999999999997</v>
      </c>
      <c r="CA19" s="202" t="str">
        <f>CA48</f>
        <v>нд</v>
      </c>
      <c r="CB19" s="201" t="s">
        <v>203</v>
      </c>
      <c r="CC19" s="201" t="s">
        <v>203</v>
      </c>
      <c r="CD19" s="201" t="s">
        <v>203</v>
      </c>
      <c r="CE19" s="201" t="s">
        <v>203</v>
      </c>
      <c r="CF19" s="201" t="s">
        <v>203</v>
      </c>
      <c r="CG19" s="201" t="s">
        <v>203</v>
      </c>
      <c r="CH19" s="201" t="s">
        <v>203</v>
      </c>
      <c r="CI19" s="201" t="s">
        <v>203</v>
      </c>
      <c r="CJ19" s="201" t="s">
        <v>203</v>
      </c>
    </row>
    <row r="20" spans="1:88" s="260" customFormat="1">
      <c r="A20" s="13" t="s">
        <v>32</v>
      </c>
      <c r="B20" s="14" t="s">
        <v>33</v>
      </c>
      <c r="C20" s="262" t="s">
        <v>203</v>
      </c>
      <c r="D20" s="288" t="s">
        <v>203</v>
      </c>
      <c r="E20" s="288" t="s">
        <v>203</v>
      </c>
      <c r="F20" s="288" t="s">
        <v>203</v>
      </c>
      <c r="G20" s="288" t="s">
        <v>203</v>
      </c>
      <c r="H20" s="288" t="s">
        <v>203</v>
      </c>
      <c r="I20" s="288" t="s">
        <v>203</v>
      </c>
      <c r="J20" s="288" t="s">
        <v>203</v>
      </c>
      <c r="K20" s="288" t="s">
        <v>203</v>
      </c>
      <c r="L20" s="262" t="s">
        <v>203</v>
      </c>
      <c r="M20" s="262" t="s">
        <v>203</v>
      </c>
      <c r="N20" s="262" t="s">
        <v>203</v>
      </c>
      <c r="O20" s="262" t="s">
        <v>203</v>
      </c>
      <c r="P20" s="262" t="s">
        <v>203</v>
      </c>
      <c r="Q20" s="262" t="s">
        <v>203</v>
      </c>
      <c r="R20" s="262" t="s">
        <v>203</v>
      </c>
      <c r="S20" s="262" t="s">
        <v>203</v>
      </c>
      <c r="T20" s="262" t="s">
        <v>203</v>
      </c>
      <c r="U20" s="262" t="s">
        <v>203</v>
      </c>
      <c r="V20" s="262" t="s">
        <v>203</v>
      </c>
      <c r="W20" s="262" t="s">
        <v>203</v>
      </c>
      <c r="X20" s="262" t="s">
        <v>203</v>
      </c>
      <c r="Y20" s="262" t="s">
        <v>203</v>
      </c>
      <c r="Z20" s="262" t="s">
        <v>203</v>
      </c>
      <c r="AA20" s="262" t="s">
        <v>203</v>
      </c>
      <c r="AB20" s="262" t="s">
        <v>203</v>
      </c>
      <c r="AC20" s="262" t="s">
        <v>203</v>
      </c>
      <c r="AD20" s="262" t="s">
        <v>203</v>
      </c>
      <c r="AE20" s="262" t="s">
        <v>203</v>
      </c>
      <c r="AF20" s="262" t="s">
        <v>203</v>
      </c>
      <c r="AG20" s="262" t="s">
        <v>203</v>
      </c>
      <c r="AH20" s="262" t="s">
        <v>203</v>
      </c>
      <c r="AI20" s="262" t="s">
        <v>203</v>
      </c>
      <c r="AJ20" s="262" t="s">
        <v>203</v>
      </c>
      <c r="AK20" s="262" t="s">
        <v>203</v>
      </c>
      <c r="AL20" s="288" t="str">
        <f t="shared" ref="AL20" si="0">AL47</f>
        <v>нд</v>
      </c>
      <c r="AM20" s="297" t="s">
        <v>203</v>
      </c>
      <c r="AN20" s="297" t="s">
        <v>203</v>
      </c>
      <c r="AO20" s="297" t="s">
        <v>203</v>
      </c>
      <c r="AP20" s="297" t="s">
        <v>203</v>
      </c>
      <c r="AQ20" s="297" t="s">
        <v>203</v>
      </c>
      <c r="AR20" s="297" t="s">
        <v>203</v>
      </c>
      <c r="AS20" s="297" t="s">
        <v>203</v>
      </c>
      <c r="AT20" s="288" t="str">
        <f t="shared" ref="AT20:BG20" si="1">AT47</f>
        <v>нд</v>
      </c>
      <c r="AU20" s="288" t="str">
        <f t="shared" si="1"/>
        <v>нд</v>
      </c>
      <c r="AV20" s="288" t="str">
        <f t="shared" si="1"/>
        <v>нд</v>
      </c>
      <c r="AW20" s="288" t="str">
        <f t="shared" si="1"/>
        <v>нд</v>
      </c>
      <c r="AX20" s="288" t="s">
        <v>203</v>
      </c>
      <c r="AY20" s="288" t="str">
        <f t="shared" si="1"/>
        <v>нд</v>
      </c>
      <c r="AZ20" s="288" t="str">
        <f t="shared" si="1"/>
        <v>нд</v>
      </c>
      <c r="BA20" s="288" t="str">
        <f t="shared" si="1"/>
        <v>нд</v>
      </c>
      <c r="BB20" s="288" t="str">
        <f t="shared" si="1"/>
        <v>нд</v>
      </c>
      <c r="BC20" s="288" t="str">
        <f t="shared" si="1"/>
        <v>нд</v>
      </c>
      <c r="BD20" s="288" t="str">
        <f t="shared" si="1"/>
        <v>нд</v>
      </c>
      <c r="BE20" s="288" t="str">
        <f t="shared" si="1"/>
        <v>нд</v>
      </c>
      <c r="BF20" s="288" t="str">
        <f t="shared" si="1"/>
        <v>нд</v>
      </c>
      <c r="BG20" s="288" t="str">
        <f t="shared" si="1"/>
        <v>нд</v>
      </c>
      <c r="BH20" s="288">
        <f>BH47</f>
        <v>0</v>
      </c>
      <c r="BI20" s="288" t="str">
        <f t="shared" ref="BI20:BN20" si="2">BI47</f>
        <v>нд</v>
      </c>
      <c r="BJ20" s="288" t="str">
        <f t="shared" si="2"/>
        <v>нд</v>
      </c>
      <c r="BK20" s="288" t="str">
        <f t="shared" si="2"/>
        <v>нд</v>
      </c>
      <c r="BL20" s="288">
        <f t="shared" si="2"/>
        <v>0</v>
      </c>
      <c r="BM20" s="288" t="str">
        <f t="shared" si="2"/>
        <v>нд</v>
      </c>
      <c r="BN20" s="288" t="str">
        <f t="shared" si="2"/>
        <v>нд</v>
      </c>
      <c r="BO20" s="297"/>
      <c r="BP20" s="297"/>
      <c r="BQ20" s="297"/>
      <c r="BR20" s="297"/>
      <c r="BS20" s="297"/>
      <c r="BT20" s="297"/>
      <c r="BU20" s="297"/>
      <c r="BV20" s="288" t="s">
        <v>203</v>
      </c>
      <c r="BW20" s="288" t="s">
        <v>203</v>
      </c>
      <c r="BX20" s="288" t="s">
        <v>203</v>
      </c>
      <c r="BY20" s="288" t="s">
        <v>203</v>
      </c>
      <c r="BZ20" s="288" t="s">
        <v>203</v>
      </c>
      <c r="CA20" s="288" t="s">
        <v>203</v>
      </c>
      <c r="CB20" s="288" t="s">
        <v>203</v>
      </c>
      <c r="CC20" s="288" t="s">
        <v>203</v>
      </c>
      <c r="CD20" s="288" t="s">
        <v>203</v>
      </c>
      <c r="CE20" s="262" t="s">
        <v>203</v>
      </c>
      <c r="CF20" s="262" t="s">
        <v>203</v>
      </c>
      <c r="CG20" s="262" t="s">
        <v>203</v>
      </c>
      <c r="CH20" s="262" t="s">
        <v>203</v>
      </c>
      <c r="CI20" s="262" t="s">
        <v>203</v>
      </c>
      <c r="CJ20" s="262" t="s">
        <v>203</v>
      </c>
    </row>
    <row r="21" spans="1:88" s="260" customFormat="1">
      <c r="A21" s="13" t="s">
        <v>34</v>
      </c>
      <c r="B21" s="163" t="s">
        <v>35</v>
      </c>
      <c r="C21" s="262" t="s">
        <v>203</v>
      </c>
      <c r="D21" s="262" t="s">
        <v>203</v>
      </c>
      <c r="E21" s="262" t="s">
        <v>203</v>
      </c>
      <c r="F21" s="262" t="s">
        <v>203</v>
      </c>
      <c r="G21" s="262" t="s">
        <v>203</v>
      </c>
      <c r="H21" s="262" t="s">
        <v>203</v>
      </c>
      <c r="I21" s="262" t="s">
        <v>203</v>
      </c>
      <c r="J21" s="262" t="s">
        <v>203</v>
      </c>
      <c r="K21" s="262" t="s">
        <v>203</v>
      </c>
      <c r="L21" s="262" t="s">
        <v>203</v>
      </c>
      <c r="M21" s="262" t="s">
        <v>203</v>
      </c>
      <c r="N21" s="262" t="s">
        <v>203</v>
      </c>
      <c r="O21" s="262" t="s">
        <v>203</v>
      </c>
      <c r="P21" s="262" t="s">
        <v>203</v>
      </c>
      <c r="Q21" s="262" t="s">
        <v>203</v>
      </c>
      <c r="R21" s="262" t="s">
        <v>203</v>
      </c>
      <c r="S21" s="262" t="s">
        <v>203</v>
      </c>
      <c r="T21" s="262" t="s">
        <v>203</v>
      </c>
      <c r="U21" s="262" t="s">
        <v>203</v>
      </c>
      <c r="V21" s="262" t="s">
        <v>203</v>
      </c>
      <c r="W21" s="262" t="s">
        <v>203</v>
      </c>
      <c r="X21" s="262" t="s">
        <v>203</v>
      </c>
      <c r="Y21" s="262" t="s">
        <v>203</v>
      </c>
      <c r="Z21" s="262" t="s">
        <v>203</v>
      </c>
      <c r="AA21" s="262" t="s">
        <v>203</v>
      </c>
      <c r="AB21" s="262" t="s">
        <v>203</v>
      </c>
      <c r="AC21" s="262" t="s">
        <v>203</v>
      </c>
      <c r="AD21" s="262" t="s">
        <v>203</v>
      </c>
      <c r="AE21" s="262" t="s">
        <v>203</v>
      </c>
      <c r="AF21" s="262" t="s">
        <v>203</v>
      </c>
      <c r="AG21" s="262" t="s">
        <v>203</v>
      </c>
      <c r="AH21" s="262" t="s">
        <v>203</v>
      </c>
      <c r="AI21" s="262" t="s">
        <v>203</v>
      </c>
      <c r="AJ21" s="262" t="s">
        <v>203</v>
      </c>
      <c r="AK21" s="262" t="s">
        <v>203</v>
      </c>
      <c r="AL21" s="262" t="s">
        <v>203</v>
      </c>
      <c r="AM21" s="262" t="s">
        <v>203</v>
      </c>
      <c r="AN21" s="262" t="s">
        <v>203</v>
      </c>
      <c r="AO21" s="262" t="s">
        <v>203</v>
      </c>
      <c r="AP21" s="262" t="s">
        <v>203</v>
      </c>
      <c r="AQ21" s="262" t="s">
        <v>203</v>
      </c>
      <c r="AR21" s="262" t="s">
        <v>203</v>
      </c>
      <c r="AS21" s="262" t="s">
        <v>203</v>
      </c>
      <c r="AT21" s="262" t="s">
        <v>203</v>
      </c>
      <c r="AU21" s="262" t="s">
        <v>203</v>
      </c>
      <c r="AV21" s="262" t="s">
        <v>203</v>
      </c>
      <c r="AW21" s="262" t="s">
        <v>203</v>
      </c>
      <c r="AX21" s="262" t="s">
        <v>203</v>
      </c>
      <c r="AY21" s="262" t="s">
        <v>203</v>
      </c>
      <c r="AZ21" s="262" t="s">
        <v>203</v>
      </c>
      <c r="BA21" s="262" t="s">
        <v>203</v>
      </c>
      <c r="BB21" s="262" t="s">
        <v>203</v>
      </c>
      <c r="BC21" s="262" t="s">
        <v>203</v>
      </c>
      <c r="BD21" s="262" t="s">
        <v>203</v>
      </c>
      <c r="BE21" s="262" t="s">
        <v>203</v>
      </c>
      <c r="BF21" s="262" t="s">
        <v>203</v>
      </c>
      <c r="BG21" s="262" t="s">
        <v>203</v>
      </c>
      <c r="BH21" s="262" t="s">
        <v>203</v>
      </c>
      <c r="BI21" s="262" t="s">
        <v>203</v>
      </c>
      <c r="BJ21" s="262" t="s">
        <v>203</v>
      </c>
      <c r="BK21" s="262" t="s">
        <v>203</v>
      </c>
      <c r="BL21" s="262" t="s">
        <v>203</v>
      </c>
      <c r="BM21" s="262" t="s">
        <v>203</v>
      </c>
      <c r="BN21" s="262" t="s">
        <v>203</v>
      </c>
      <c r="BO21" s="262" t="s">
        <v>203</v>
      </c>
      <c r="BP21" s="262" t="s">
        <v>203</v>
      </c>
      <c r="BQ21" s="262" t="s">
        <v>203</v>
      </c>
      <c r="BR21" s="262" t="s">
        <v>203</v>
      </c>
      <c r="BS21" s="262" t="s">
        <v>203</v>
      </c>
      <c r="BT21" s="262" t="s">
        <v>203</v>
      </c>
      <c r="BU21" s="262" t="s">
        <v>203</v>
      </c>
      <c r="BV21" s="262" t="s">
        <v>203</v>
      </c>
      <c r="BW21" s="262" t="s">
        <v>203</v>
      </c>
      <c r="BX21" s="262" t="s">
        <v>203</v>
      </c>
      <c r="BY21" s="262" t="s">
        <v>203</v>
      </c>
      <c r="BZ21" s="262" t="s">
        <v>203</v>
      </c>
      <c r="CA21" s="262" t="s">
        <v>203</v>
      </c>
      <c r="CB21" s="262" t="s">
        <v>203</v>
      </c>
      <c r="CC21" s="262" t="s">
        <v>203</v>
      </c>
      <c r="CD21" s="262" t="s">
        <v>203</v>
      </c>
      <c r="CE21" s="262" t="s">
        <v>203</v>
      </c>
      <c r="CF21" s="262" t="s">
        <v>203</v>
      </c>
      <c r="CG21" s="262" t="s">
        <v>203</v>
      </c>
      <c r="CH21" s="262" t="s">
        <v>203</v>
      </c>
      <c r="CI21" s="262" t="s">
        <v>203</v>
      </c>
      <c r="CJ21" s="262" t="s">
        <v>203</v>
      </c>
    </row>
    <row r="22" spans="1:88" s="260" customFormat="1" ht="32">
      <c r="A22" s="13" t="s">
        <v>36</v>
      </c>
      <c r="B22" s="14" t="s">
        <v>37</v>
      </c>
      <c r="C22" s="262" t="s">
        <v>203</v>
      </c>
      <c r="D22" s="262" t="s">
        <v>203</v>
      </c>
      <c r="E22" s="262" t="s">
        <v>203</v>
      </c>
      <c r="F22" s="262" t="s">
        <v>203</v>
      </c>
      <c r="G22" s="262" t="s">
        <v>203</v>
      </c>
      <c r="H22" s="262" t="s">
        <v>203</v>
      </c>
      <c r="I22" s="262" t="s">
        <v>203</v>
      </c>
      <c r="J22" s="262" t="s">
        <v>203</v>
      </c>
      <c r="K22" s="262" t="s">
        <v>203</v>
      </c>
      <c r="L22" s="262" t="s">
        <v>203</v>
      </c>
      <c r="M22" s="262" t="s">
        <v>203</v>
      </c>
      <c r="N22" s="262" t="s">
        <v>203</v>
      </c>
      <c r="O22" s="262" t="s">
        <v>203</v>
      </c>
      <c r="P22" s="262" t="s">
        <v>203</v>
      </c>
      <c r="Q22" s="262" t="s">
        <v>203</v>
      </c>
      <c r="R22" s="262" t="s">
        <v>203</v>
      </c>
      <c r="S22" s="262" t="s">
        <v>203</v>
      </c>
      <c r="T22" s="262" t="s">
        <v>203</v>
      </c>
      <c r="U22" s="262" t="s">
        <v>203</v>
      </c>
      <c r="V22" s="262" t="s">
        <v>203</v>
      </c>
      <c r="W22" s="262" t="s">
        <v>203</v>
      </c>
      <c r="X22" s="262" t="s">
        <v>203</v>
      </c>
      <c r="Y22" s="262" t="s">
        <v>203</v>
      </c>
      <c r="Z22" s="262" t="s">
        <v>203</v>
      </c>
      <c r="AA22" s="262" t="s">
        <v>203</v>
      </c>
      <c r="AB22" s="262" t="s">
        <v>203</v>
      </c>
      <c r="AC22" s="262" t="s">
        <v>203</v>
      </c>
      <c r="AD22" s="262" t="s">
        <v>203</v>
      </c>
      <c r="AE22" s="262" t="s">
        <v>203</v>
      </c>
      <c r="AF22" s="262" t="s">
        <v>203</v>
      </c>
      <c r="AG22" s="262" t="s">
        <v>203</v>
      </c>
      <c r="AH22" s="262" t="s">
        <v>203</v>
      </c>
      <c r="AI22" s="262" t="s">
        <v>203</v>
      </c>
      <c r="AJ22" s="262" t="s">
        <v>203</v>
      </c>
      <c r="AK22" s="262" t="s">
        <v>203</v>
      </c>
      <c r="AL22" s="262" t="s">
        <v>203</v>
      </c>
      <c r="AM22" s="262" t="s">
        <v>203</v>
      </c>
      <c r="AN22" s="262" t="s">
        <v>203</v>
      </c>
      <c r="AO22" s="262" t="s">
        <v>203</v>
      </c>
      <c r="AP22" s="262" t="s">
        <v>203</v>
      </c>
      <c r="AQ22" s="262" t="s">
        <v>203</v>
      </c>
      <c r="AR22" s="262" t="s">
        <v>203</v>
      </c>
      <c r="AS22" s="262" t="s">
        <v>203</v>
      </c>
      <c r="AT22" s="262" t="s">
        <v>203</v>
      </c>
      <c r="AU22" s="262" t="s">
        <v>203</v>
      </c>
      <c r="AV22" s="262" t="s">
        <v>203</v>
      </c>
      <c r="AW22" s="262" t="s">
        <v>203</v>
      </c>
      <c r="AX22" s="262" t="s">
        <v>203</v>
      </c>
      <c r="AY22" s="262" t="s">
        <v>203</v>
      </c>
      <c r="AZ22" s="262" t="s">
        <v>203</v>
      </c>
      <c r="BA22" s="262" t="s">
        <v>203</v>
      </c>
      <c r="BB22" s="262" t="s">
        <v>203</v>
      </c>
      <c r="BC22" s="262" t="s">
        <v>203</v>
      </c>
      <c r="BD22" s="262" t="s">
        <v>203</v>
      </c>
      <c r="BE22" s="262" t="s">
        <v>203</v>
      </c>
      <c r="BF22" s="262" t="s">
        <v>203</v>
      </c>
      <c r="BG22" s="262" t="s">
        <v>203</v>
      </c>
      <c r="BH22" s="262" t="s">
        <v>203</v>
      </c>
      <c r="BI22" s="262" t="s">
        <v>203</v>
      </c>
      <c r="BJ22" s="262" t="s">
        <v>203</v>
      </c>
      <c r="BK22" s="262" t="s">
        <v>203</v>
      </c>
      <c r="BL22" s="262" t="s">
        <v>203</v>
      </c>
      <c r="BM22" s="262" t="s">
        <v>203</v>
      </c>
      <c r="BN22" s="262" t="s">
        <v>203</v>
      </c>
      <c r="BO22" s="262" t="s">
        <v>203</v>
      </c>
      <c r="BP22" s="262" t="s">
        <v>203</v>
      </c>
      <c r="BQ22" s="262" t="s">
        <v>203</v>
      </c>
      <c r="BR22" s="262" t="s">
        <v>203</v>
      </c>
      <c r="BS22" s="262" t="s">
        <v>203</v>
      </c>
      <c r="BT22" s="262" t="s">
        <v>203</v>
      </c>
      <c r="BU22" s="262" t="s">
        <v>203</v>
      </c>
      <c r="BV22" s="262" t="s">
        <v>203</v>
      </c>
      <c r="BW22" s="262" t="s">
        <v>203</v>
      </c>
      <c r="BX22" s="262" t="s">
        <v>203</v>
      </c>
      <c r="BY22" s="262" t="s">
        <v>203</v>
      </c>
      <c r="BZ22" s="262" t="s">
        <v>203</v>
      </c>
      <c r="CA22" s="262" t="s">
        <v>203</v>
      </c>
      <c r="CB22" s="262" t="s">
        <v>203</v>
      </c>
      <c r="CC22" s="262" t="s">
        <v>203</v>
      </c>
      <c r="CD22" s="262" t="s">
        <v>203</v>
      </c>
      <c r="CE22" s="262" t="s">
        <v>203</v>
      </c>
      <c r="CF22" s="262" t="s">
        <v>203</v>
      </c>
      <c r="CG22" s="262" t="s">
        <v>203</v>
      </c>
      <c r="CH22" s="262" t="s">
        <v>203</v>
      </c>
      <c r="CI22" s="262" t="s">
        <v>203</v>
      </c>
      <c r="CJ22" s="262" t="s">
        <v>203</v>
      </c>
    </row>
    <row r="23" spans="1:88">
      <c r="A23" s="13" t="s">
        <v>38</v>
      </c>
      <c r="B23" s="14" t="s">
        <v>39</v>
      </c>
      <c r="C23" s="120" t="s">
        <v>203</v>
      </c>
      <c r="D23" s="141" t="s">
        <v>203</v>
      </c>
      <c r="E23" s="141" t="s">
        <v>203</v>
      </c>
      <c r="F23" s="141" t="s">
        <v>203</v>
      </c>
      <c r="G23" s="141" t="s">
        <v>203</v>
      </c>
      <c r="H23" s="141" t="s">
        <v>203</v>
      </c>
      <c r="I23" s="141" t="s">
        <v>203</v>
      </c>
      <c r="J23" s="141" t="s">
        <v>203</v>
      </c>
      <c r="K23" s="141" t="s">
        <v>203</v>
      </c>
      <c r="L23" s="141" t="s">
        <v>203</v>
      </c>
      <c r="M23" s="141" t="s">
        <v>203</v>
      </c>
      <c r="N23" s="141" t="s">
        <v>203</v>
      </c>
      <c r="O23" s="141" t="s">
        <v>203</v>
      </c>
      <c r="P23" s="141" t="s">
        <v>203</v>
      </c>
      <c r="Q23" s="141" t="s">
        <v>203</v>
      </c>
      <c r="R23" s="141" t="s">
        <v>203</v>
      </c>
      <c r="S23" s="141" t="s">
        <v>203</v>
      </c>
      <c r="T23" s="141" t="s">
        <v>203</v>
      </c>
      <c r="U23" s="141" t="s">
        <v>203</v>
      </c>
      <c r="V23" s="141" t="s">
        <v>203</v>
      </c>
      <c r="W23" s="141" t="s">
        <v>203</v>
      </c>
      <c r="X23" s="141" t="s">
        <v>203</v>
      </c>
      <c r="Y23" s="141" t="s">
        <v>203</v>
      </c>
      <c r="Z23" s="141" t="s">
        <v>203</v>
      </c>
      <c r="AA23" s="141" t="s">
        <v>203</v>
      </c>
      <c r="AB23" s="141" t="s">
        <v>203</v>
      </c>
      <c r="AC23" s="141" t="s">
        <v>203</v>
      </c>
      <c r="AD23" s="141" t="s">
        <v>203</v>
      </c>
      <c r="AE23" s="141" t="s">
        <v>203</v>
      </c>
      <c r="AF23" s="141" t="s">
        <v>203</v>
      </c>
      <c r="AG23" s="141" t="s">
        <v>203</v>
      </c>
      <c r="AH23" s="141" t="s">
        <v>203</v>
      </c>
      <c r="AI23" s="141" t="s">
        <v>203</v>
      </c>
      <c r="AJ23" s="141" t="s">
        <v>203</v>
      </c>
      <c r="AK23" s="141" t="s">
        <v>203</v>
      </c>
      <c r="AL23" s="141" t="s">
        <v>203</v>
      </c>
      <c r="AM23" s="141" t="s">
        <v>203</v>
      </c>
      <c r="AN23" s="141" t="s">
        <v>203</v>
      </c>
      <c r="AO23" s="141" t="s">
        <v>203</v>
      </c>
      <c r="AP23" s="141" t="s">
        <v>203</v>
      </c>
      <c r="AQ23" s="141" t="s">
        <v>203</v>
      </c>
      <c r="AR23" s="141" t="s">
        <v>203</v>
      </c>
      <c r="AS23" s="141" t="s">
        <v>203</v>
      </c>
      <c r="AT23" s="141" t="s">
        <v>203</v>
      </c>
      <c r="AU23" s="141" t="s">
        <v>203</v>
      </c>
      <c r="AV23" s="141" t="s">
        <v>203</v>
      </c>
      <c r="AW23" s="141" t="s">
        <v>203</v>
      </c>
      <c r="AX23" s="141" t="s">
        <v>203</v>
      </c>
      <c r="AY23" s="141" t="s">
        <v>203</v>
      </c>
      <c r="AZ23" s="141" t="s">
        <v>203</v>
      </c>
      <c r="BA23" s="141" t="s">
        <v>203</v>
      </c>
      <c r="BB23" s="141" t="s">
        <v>203</v>
      </c>
      <c r="BC23" s="141" t="s">
        <v>203</v>
      </c>
      <c r="BD23" s="141" t="s">
        <v>203</v>
      </c>
      <c r="BE23" s="141" t="s">
        <v>203</v>
      </c>
      <c r="BF23" s="141" t="s">
        <v>203</v>
      </c>
      <c r="BG23" s="141" t="s">
        <v>203</v>
      </c>
      <c r="BH23" s="141" t="s">
        <v>203</v>
      </c>
      <c r="BI23" s="141" t="s">
        <v>203</v>
      </c>
      <c r="BJ23" s="141" t="s">
        <v>203</v>
      </c>
      <c r="BK23" s="141" t="s">
        <v>203</v>
      </c>
      <c r="BL23" s="141" t="s">
        <v>203</v>
      </c>
      <c r="BM23" s="141" t="s">
        <v>203</v>
      </c>
      <c r="BN23" s="141" t="s">
        <v>203</v>
      </c>
      <c r="BO23" s="141" t="s">
        <v>203</v>
      </c>
      <c r="BP23" s="141" t="s">
        <v>203</v>
      </c>
      <c r="BQ23" s="141" t="s">
        <v>203</v>
      </c>
      <c r="BR23" s="141" t="s">
        <v>203</v>
      </c>
      <c r="BS23" s="141" t="s">
        <v>203</v>
      </c>
      <c r="BT23" s="141" t="s">
        <v>203</v>
      </c>
      <c r="BU23" s="141" t="s">
        <v>203</v>
      </c>
      <c r="BV23" s="141" t="s">
        <v>203</v>
      </c>
      <c r="BW23" s="141" t="s">
        <v>203</v>
      </c>
      <c r="BX23" s="141" t="s">
        <v>203</v>
      </c>
      <c r="BY23" s="141" t="s">
        <v>203</v>
      </c>
      <c r="BZ23" s="141" t="s">
        <v>203</v>
      </c>
      <c r="CA23" s="141" t="s">
        <v>203</v>
      </c>
      <c r="CB23" s="141" t="s">
        <v>203</v>
      </c>
      <c r="CC23" s="141" t="s">
        <v>203</v>
      </c>
      <c r="CD23" s="141" t="s">
        <v>203</v>
      </c>
      <c r="CE23" s="141" t="s">
        <v>203</v>
      </c>
      <c r="CF23" s="141" t="s">
        <v>203</v>
      </c>
      <c r="CG23" s="141" t="s">
        <v>203</v>
      </c>
      <c r="CH23" s="141" t="s">
        <v>203</v>
      </c>
      <c r="CI23" s="141" t="s">
        <v>203</v>
      </c>
      <c r="CJ23" s="141" t="s">
        <v>203</v>
      </c>
    </row>
    <row r="24" spans="1:88">
      <c r="A24" s="13" t="s">
        <v>40</v>
      </c>
      <c r="B24" s="163" t="s">
        <v>41</v>
      </c>
      <c r="C24" s="120" t="s">
        <v>203</v>
      </c>
      <c r="D24" s="141" t="s">
        <v>203</v>
      </c>
      <c r="E24" s="141" t="s">
        <v>203</v>
      </c>
      <c r="F24" s="141" t="s">
        <v>203</v>
      </c>
      <c r="G24" s="141" t="s">
        <v>203</v>
      </c>
      <c r="H24" s="141" t="s">
        <v>203</v>
      </c>
      <c r="I24" s="141" t="s">
        <v>203</v>
      </c>
      <c r="J24" s="141" t="s">
        <v>203</v>
      </c>
      <c r="K24" s="141" t="s">
        <v>203</v>
      </c>
      <c r="L24" s="141" t="s">
        <v>203</v>
      </c>
      <c r="M24" s="141" t="s">
        <v>203</v>
      </c>
      <c r="N24" s="141" t="s">
        <v>203</v>
      </c>
      <c r="O24" s="141" t="s">
        <v>203</v>
      </c>
      <c r="P24" s="141" t="s">
        <v>203</v>
      </c>
      <c r="Q24" s="141" t="s">
        <v>203</v>
      </c>
      <c r="R24" s="141" t="s">
        <v>203</v>
      </c>
      <c r="S24" s="141" t="s">
        <v>203</v>
      </c>
      <c r="T24" s="141" t="s">
        <v>203</v>
      </c>
      <c r="U24" s="141" t="s">
        <v>203</v>
      </c>
      <c r="V24" s="141" t="s">
        <v>203</v>
      </c>
      <c r="W24" s="141" t="s">
        <v>203</v>
      </c>
      <c r="X24" s="141" t="s">
        <v>203</v>
      </c>
      <c r="Y24" s="141" t="s">
        <v>203</v>
      </c>
      <c r="Z24" s="141" t="s">
        <v>203</v>
      </c>
      <c r="AA24" s="141" t="s">
        <v>203</v>
      </c>
      <c r="AB24" s="141" t="s">
        <v>203</v>
      </c>
      <c r="AC24" s="141" t="s">
        <v>203</v>
      </c>
      <c r="AD24" s="141" t="s">
        <v>203</v>
      </c>
      <c r="AE24" s="141" t="s">
        <v>203</v>
      </c>
      <c r="AF24" s="141" t="s">
        <v>203</v>
      </c>
      <c r="AG24" s="141" t="s">
        <v>203</v>
      </c>
      <c r="AH24" s="141" t="s">
        <v>203</v>
      </c>
      <c r="AI24" s="141" t="s">
        <v>203</v>
      </c>
      <c r="AJ24" s="141" t="s">
        <v>203</v>
      </c>
      <c r="AK24" s="141" t="s">
        <v>203</v>
      </c>
      <c r="AL24" s="141" t="s">
        <v>203</v>
      </c>
      <c r="AM24" s="141" t="s">
        <v>203</v>
      </c>
      <c r="AN24" s="141" t="s">
        <v>203</v>
      </c>
      <c r="AO24" s="141" t="s">
        <v>203</v>
      </c>
      <c r="AP24" s="141" t="s">
        <v>203</v>
      </c>
      <c r="AQ24" s="141" t="s">
        <v>203</v>
      </c>
      <c r="AR24" s="141" t="s">
        <v>203</v>
      </c>
      <c r="AS24" s="141" t="s">
        <v>203</v>
      </c>
      <c r="AT24" s="141" t="s">
        <v>203</v>
      </c>
      <c r="AU24" s="141" t="s">
        <v>203</v>
      </c>
      <c r="AV24" s="141" t="s">
        <v>203</v>
      </c>
      <c r="AW24" s="141" t="s">
        <v>203</v>
      </c>
      <c r="AX24" s="141" t="s">
        <v>203</v>
      </c>
      <c r="AY24" s="141" t="s">
        <v>203</v>
      </c>
      <c r="AZ24" s="141" t="s">
        <v>203</v>
      </c>
      <c r="BA24" s="141" t="s">
        <v>203</v>
      </c>
      <c r="BB24" s="141" t="s">
        <v>203</v>
      </c>
      <c r="BC24" s="141" t="s">
        <v>203</v>
      </c>
      <c r="BD24" s="141" t="s">
        <v>203</v>
      </c>
      <c r="BE24" s="141" t="s">
        <v>203</v>
      </c>
      <c r="BF24" s="141" t="s">
        <v>203</v>
      </c>
      <c r="BG24" s="141" t="s">
        <v>203</v>
      </c>
      <c r="BH24" s="141" t="s">
        <v>203</v>
      </c>
      <c r="BI24" s="141" t="s">
        <v>203</v>
      </c>
      <c r="BJ24" s="141" t="s">
        <v>203</v>
      </c>
      <c r="BK24" s="141" t="s">
        <v>203</v>
      </c>
      <c r="BL24" s="141" t="s">
        <v>203</v>
      </c>
      <c r="BM24" s="141" t="s">
        <v>203</v>
      </c>
      <c r="BN24" s="141" t="s">
        <v>203</v>
      </c>
      <c r="BO24" s="141" t="s">
        <v>203</v>
      </c>
      <c r="BP24" s="141" t="s">
        <v>203</v>
      </c>
      <c r="BQ24" s="141" t="s">
        <v>203</v>
      </c>
      <c r="BR24" s="141" t="s">
        <v>203</v>
      </c>
      <c r="BS24" s="141" t="s">
        <v>203</v>
      </c>
      <c r="BT24" s="141" t="s">
        <v>203</v>
      </c>
      <c r="BU24" s="141" t="s">
        <v>203</v>
      </c>
      <c r="BV24" s="141" t="s">
        <v>203</v>
      </c>
      <c r="BW24" s="141" t="s">
        <v>203</v>
      </c>
      <c r="BX24" s="141" t="s">
        <v>203</v>
      </c>
      <c r="BY24" s="141" t="s">
        <v>203</v>
      </c>
      <c r="BZ24" s="141" t="s">
        <v>203</v>
      </c>
      <c r="CA24" s="141" t="s">
        <v>203</v>
      </c>
      <c r="CB24" s="141" t="s">
        <v>203</v>
      </c>
      <c r="CC24" s="141" t="s">
        <v>203</v>
      </c>
      <c r="CD24" s="141" t="s">
        <v>203</v>
      </c>
      <c r="CE24" s="141" t="s">
        <v>203</v>
      </c>
      <c r="CF24" s="141" t="s">
        <v>203</v>
      </c>
      <c r="CG24" s="141" t="s">
        <v>203</v>
      </c>
      <c r="CH24" s="141" t="s">
        <v>203</v>
      </c>
      <c r="CI24" s="141" t="s">
        <v>203</v>
      </c>
      <c r="CJ24" s="141" t="s">
        <v>203</v>
      </c>
    </row>
    <row r="25" spans="1:88">
      <c r="A25" s="6" t="s">
        <v>42</v>
      </c>
      <c r="B25" s="259" t="s">
        <v>43</v>
      </c>
      <c r="C25" s="120" t="s">
        <v>203</v>
      </c>
      <c r="D25" s="141" t="s">
        <v>203</v>
      </c>
      <c r="E25" s="141" t="s">
        <v>203</v>
      </c>
      <c r="F25" s="141" t="s">
        <v>203</v>
      </c>
      <c r="G25" s="141" t="s">
        <v>203</v>
      </c>
      <c r="H25" s="141" t="s">
        <v>203</v>
      </c>
      <c r="I25" s="141" t="s">
        <v>203</v>
      </c>
      <c r="J25" s="141" t="s">
        <v>203</v>
      </c>
      <c r="K25" s="141" t="s">
        <v>203</v>
      </c>
      <c r="L25" s="141" t="s">
        <v>203</v>
      </c>
      <c r="M25" s="141" t="s">
        <v>203</v>
      </c>
      <c r="N25" s="141" t="s">
        <v>203</v>
      </c>
      <c r="O25" s="141" t="s">
        <v>203</v>
      </c>
      <c r="P25" s="141" t="s">
        <v>203</v>
      </c>
      <c r="Q25" s="141" t="s">
        <v>203</v>
      </c>
      <c r="R25" s="141" t="s">
        <v>203</v>
      </c>
      <c r="S25" s="141" t="s">
        <v>203</v>
      </c>
      <c r="T25" s="141" t="s">
        <v>203</v>
      </c>
      <c r="U25" s="141" t="s">
        <v>203</v>
      </c>
      <c r="V25" s="141" t="s">
        <v>203</v>
      </c>
      <c r="W25" s="141" t="s">
        <v>203</v>
      </c>
      <c r="X25" s="141" t="s">
        <v>203</v>
      </c>
      <c r="Y25" s="141" t="s">
        <v>203</v>
      </c>
      <c r="Z25" s="141" t="s">
        <v>203</v>
      </c>
      <c r="AA25" s="141" t="s">
        <v>203</v>
      </c>
      <c r="AB25" s="141" t="s">
        <v>203</v>
      </c>
      <c r="AC25" s="141" t="s">
        <v>203</v>
      </c>
      <c r="AD25" s="141" t="s">
        <v>203</v>
      </c>
      <c r="AE25" s="141" t="s">
        <v>203</v>
      </c>
      <c r="AF25" s="141" t="s">
        <v>203</v>
      </c>
      <c r="AG25" s="141" t="s">
        <v>203</v>
      </c>
      <c r="AH25" s="141" t="s">
        <v>203</v>
      </c>
      <c r="AI25" s="141" t="s">
        <v>203</v>
      </c>
      <c r="AJ25" s="141" t="s">
        <v>203</v>
      </c>
      <c r="AK25" s="141" t="s">
        <v>203</v>
      </c>
      <c r="AL25" s="141" t="s">
        <v>203</v>
      </c>
      <c r="AM25" s="141" t="s">
        <v>203</v>
      </c>
      <c r="AN25" s="141" t="s">
        <v>203</v>
      </c>
      <c r="AO25" s="141" t="s">
        <v>203</v>
      </c>
      <c r="AP25" s="141" t="s">
        <v>203</v>
      </c>
      <c r="AQ25" s="141" t="s">
        <v>203</v>
      </c>
      <c r="AR25" s="141" t="s">
        <v>203</v>
      </c>
      <c r="AS25" s="141" t="s">
        <v>203</v>
      </c>
      <c r="AT25" s="141" t="s">
        <v>203</v>
      </c>
      <c r="AU25" s="141" t="s">
        <v>203</v>
      </c>
      <c r="AV25" s="141" t="s">
        <v>203</v>
      </c>
      <c r="AW25" s="141" t="s">
        <v>203</v>
      </c>
      <c r="AX25" s="141" t="s">
        <v>203</v>
      </c>
      <c r="AY25" s="141" t="s">
        <v>203</v>
      </c>
      <c r="AZ25" s="141" t="s">
        <v>203</v>
      </c>
      <c r="BA25" s="141" t="s">
        <v>203</v>
      </c>
      <c r="BB25" s="141" t="s">
        <v>203</v>
      </c>
      <c r="BC25" s="141" t="s">
        <v>203</v>
      </c>
      <c r="BD25" s="141" t="s">
        <v>203</v>
      </c>
      <c r="BE25" s="141" t="s">
        <v>203</v>
      </c>
      <c r="BF25" s="141" t="s">
        <v>203</v>
      </c>
      <c r="BG25" s="141" t="s">
        <v>203</v>
      </c>
      <c r="BH25" s="141" t="s">
        <v>203</v>
      </c>
      <c r="BI25" s="141" t="s">
        <v>203</v>
      </c>
      <c r="BJ25" s="141" t="s">
        <v>203</v>
      </c>
      <c r="BK25" s="141" t="s">
        <v>203</v>
      </c>
      <c r="BL25" s="141" t="s">
        <v>203</v>
      </c>
      <c r="BM25" s="141" t="s">
        <v>203</v>
      </c>
      <c r="BN25" s="141" t="s">
        <v>203</v>
      </c>
      <c r="BO25" s="141" t="s">
        <v>203</v>
      </c>
      <c r="BP25" s="141" t="s">
        <v>203</v>
      </c>
      <c r="BQ25" s="141" t="s">
        <v>203</v>
      </c>
      <c r="BR25" s="141" t="s">
        <v>203</v>
      </c>
      <c r="BS25" s="141" t="s">
        <v>203</v>
      </c>
      <c r="BT25" s="141" t="s">
        <v>203</v>
      </c>
      <c r="BU25" s="141" t="s">
        <v>203</v>
      </c>
      <c r="BV25" s="141" t="s">
        <v>203</v>
      </c>
      <c r="BW25" s="141" t="s">
        <v>203</v>
      </c>
      <c r="BX25" s="141" t="s">
        <v>203</v>
      </c>
      <c r="BY25" s="141" t="s">
        <v>203</v>
      </c>
      <c r="BZ25" s="141" t="s">
        <v>203</v>
      </c>
      <c r="CA25" s="141" t="s">
        <v>203</v>
      </c>
      <c r="CB25" s="141" t="s">
        <v>203</v>
      </c>
      <c r="CC25" s="141" t="s">
        <v>203</v>
      </c>
      <c r="CD25" s="141" t="s">
        <v>203</v>
      </c>
      <c r="CE25" s="141" t="s">
        <v>203</v>
      </c>
      <c r="CF25" s="141" t="s">
        <v>203</v>
      </c>
      <c r="CG25" s="141" t="s">
        <v>203</v>
      </c>
      <c r="CH25" s="141" t="s">
        <v>203</v>
      </c>
      <c r="CI25" s="141" t="s">
        <v>203</v>
      </c>
      <c r="CJ25" s="141" t="s">
        <v>203</v>
      </c>
    </row>
    <row r="26" spans="1:88">
      <c r="A26" s="6"/>
      <c r="B26" s="259"/>
      <c r="C26" s="120" t="s">
        <v>203</v>
      </c>
      <c r="D26" s="141" t="s">
        <v>203</v>
      </c>
      <c r="E26" s="141" t="s">
        <v>203</v>
      </c>
      <c r="F26" s="141" t="s">
        <v>203</v>
      </c>
      <c r="G26" s="141" t="s">
        <v>203</v>
      </c>
      <c r="H26" s="141" t="s">
        <v>203</v>
      </c>
      <c r="I26" s="141" t="s">
        <v>203</v>
      </c>
      <c r="J26" s="141" t="s">
        <v>203</v>
      </c>
      <c r="K26" s="141" t="s">
        <v>203</v>
      </c>
      <c r="L26" s="141" t="s">
        <v>203</v>
      </c>
      <c r="M26" s="141" t="s">
        <v>203</v>
      </c>
      <c r="N26" s="141" t="s">
        <v>203</v>
      </c>
      <c r="O26" s="141" t="s">
        <v>203</v>
      </c>
      <c r="P26" s="141" t="s">
        <v>203</v>
      </c>
      <c r="Q26" s="141" t="s">
        <v>203</v>
      </c>
      <c r="R26" s="141" t="s">
        <v>203</v>
      </c>
      <c r="S26" s="141" t="s">
        <v>203</v>
      </c>
      <c r="T26" s="141" t="s">
        <v>203</v>
      </c>
      <c r="U26" s="141" t="s">
        <v>203</v>
      </c>
      <c r="V26" s="141" t="s">
        <v>203</v>
      </c>
      <c r="W26" s="141" t="s">
        <v>203</v>
      </c>
      <c r="X26" s="141" t="s">
        <v>203</v>
      </c>
      <c r="Y26" s="141" t="s">
        <v>203</v>
      </c>
      <c r="Z26" s="141" t="s">
        <v>203</v>
      </c>
      <c r="AA26" s="141" t="s">
        <v>203</v>
      </c>
      <c r="AB26" s="141" t="s">
        <v>203</v>
      </c>
      <c r="AC26" s="141" t="s">
        <v>203</v>
      </c>
      <c r="AD26" s="141" t="s">
        <v>203</v>
      </c>
      <c r="AE26" s="141" t="s">
        <v>203</v>
      </c>
      <c r="AF26" s="141" t="s">
        <v>203</v>
      </c>
      <c r="AG26" s="141" t="s">
        <v>203</v>
      </c>
      <c r="AH26" s="141" t="s">
        <v>203</v>
      </c>
      <c r="AI26" s="141" t="s">
        <v>203</v>
      </c>
      <c r="AJ26" s="141" t="s">
        <v>203</v>
      </c>
      <c r="AK26" s="141" t="s">
        <v>203</v>
      </c>
      <c r="AL26" s="141" t="s">
        <v>203</v>
      </c>
      <c r="AM26" s="141" t="s">
        <v>203</v>
      </c>
      <c r="AN26" s="141" t="s">
        <v>203</v>
      </c>
      <c r="AO26" s="141" t="s">
        <v>203</v>
      </c>
      <c r="AP26" s="141" t="s">
        <v>203</v>
      </c>
      <c r="AQ26" s="141" t="s">
        <v>203</v>
      </c>
      <c r="AR26" s="141" t="s">
        <v>203</v>
      </c>
      <c r="AS26" s="141" t="s">
        <v>203</v>
      </c>
      <c r="AT26" s="141" t="s">
        <v>203</v>
      </c>
      <c r="AU26" s="141" t="s">
        <v>203</v>
      </c>
      <c r="AV26" s="141" t="s">
        <v>203</v>
      </c>
      <c r="AW26" s="141" t="s">
        <v>203</v>
      </c>
      <c r="AX26" s="141" t="s">
        <v>203</v>
      </c>
      <c r="AY26" s="141" t="s">
        <v>203</v>
      </c>
      <c r="AZ26" s="141" t="s">
        <v>203</v>
      </c>
      <c r="BA26" s="141" t="s">
        <v>203</v>
      </c>
      <c r="BB26" s="141" t="s">
        <v>203</v>
      </c>
      <c r="BC26" s="141" t="s">
        <v>203</v>
      </c>
      <c r="BD26" s="141" t="s">
        <v>203</v>
      </c>
      <c r="BE26" s="141" t="s">
        <v>203</v>
      </c>
      <c r="BF26" s="141" t="s">
        <v>203</v>
      </c>
      <c r="BG26" s="141" t="s">
        <v>203</v>
      </c>
      <c r="BH26" s="141" t="s">
        <v>203</v>
      </c>
      <c r="BI26" s="141" t="s">
        <v>203</v>
      </c>
      <c r="BJ26" s="141" t="s">
        <v>203</v>
      </c>
      <c r="BK26" s="141" t="s">
        <v>203</v>
      </c>
      <c r="BL26" s="141" t="s">
        <v>203</v>
      </c>
      <c r="BM26" s="141" t="s">
        <v>203</v>
      </c>
      <c r="BN26" s="141" t="s">
        <v>203</v>
      </c>
      <c r="BO26" s="141" t="s">
        <v>203</v>
      </c>
      <c r="BP26" s="141" t="s">
        <v>203</v>
      </c>
      <c r="BQ26" s="141" t="s">
        <v>203</v>
      </c>
      <c r="BR26" s="141" t="s">
        <v>203</v>
      </c>
      <c r="BS26" s="141" t="s">
        <v>203</v>
      </c>
      <c r="BT26" s="141" t="s">
        <v>203</v>
      </c>
      <c r="BU26" s="141" t="s">
        <v>203</v>
      </c>
      <c r="BV26" s="141" t="s">
        <v>203</v>
      </c>
      <c r="BW26" s="141" t="s">
        <v>203</v>
      </c>
      <c r="BX26" s="141" t="s">
        <v>203</v>
      </c>
      <c r="BY26" s="141" t="s">
        <v>203</v>
      </c>
      <c r="BZ26" s="141" t="s">
        <v>203</v>
      </c>
      <c r="CA26" s="141" t="s">
        <v>203</v>
      </c>
      <c r="CB26" s="141" t="s">
        <v>203</v>
      </c>
      <c r="CC26" s="141" t="s">
        <v>203</v>
      </c>
      <c r="CD26" s="141" t="s">
        <v>203</v>
      </c>
      <c r="CE26" s="141" t="s">
        <v>203</v>
      </c>
      <c r="CF26" s="141" t="s">
        <v>203</v>
      </c>
      <c r="CG26" s="141" t="s">
        <v>203</v>
      </c>
      <c r="CH26" s="141" t="s">
        <v>203</v>
      </c>
      <c r="CI26" s="141" t="s">
        <v>203</v>
      </c>
      <c r="CJ26" s="141" t="s">
        <v>203</v>
      </c>
    </row>
    <row r="27" spans="1:88" s="260" customFormat="1">
      <c r="A27" s="6" t="s">
        <v>44</v>
      </c>
      <c r="B27" s="259" t="s">
        <v>123</v>
      </c>
      <c r="C27" s="262" t="s">
        <v>203</v>
      </c>
      <c r="D27" s="262" t="s">
        <v>203</v>
      </c>
      <c r="E27" s="262" t="s">
        <v>203</v>
      </c>
      <c r="F27" s="262" t="s">
        <v>203</v>
      </c>
      <c r="G27" s="262" t="s">
        <v>203</v>
      </c>
      <c r="H27" s="262" t="s">
        <v>203</v>
      </c>
      <c r="I27" s="262" t="s">
        <v>203</v>
      </c>
      <c r="J27" s="262" t="s">
        <v>203</v>
      </c>
      <c r="K27" s="262" t="s">
        <v>203</v>
      </c>
      <c r="L27" s="262" t="s">
        <v>203</v>
      </c>
      <c r="M27" s="262" t="s">
        <v>203</v>
      </c>
      <c r="N27" s="262" t="s">
        <v>203</v>
      </c>
      <c r="O27" s="262" t="s">
        <v>203</v>
      </c>
      <c r="P27" s="262" t="s">
        <v>203</v>
      </c>
      <c r="Q27" s="262" t="s">
        <v>203</v>
      </c>
      <c r="R27" s="262" t="s">
        <v>203</v>
      </c>
      <c r="S27" s="262" t="s">
        <v>203</v>
      </c>
      <c r="T27" s="262" t="s">
        <v>203</v>
      </c>
      <c r="U27" s="262" t="s">
        <v>203</v>
      </c>
      <c r="V27" s="262" t="s">
        <v>203</v>
      </c>
      <c r="W27" s="262" t="s">
        <v>203</v>
      </c>
      <c r="X27" s="262" t="s">
        <v>203</v>
      </c>
      <c r="Y27" s="262" t="s">
        <v>203</v>
      </c>
      <c r="Z27" s="262" t="s">
        <v>203</v>
      </c>
      <c r="AA27" s="262" t="s">
        <v>203</v>
      </c>
      <c r="AB27" s="262" t="s">
        <v>203</v>
      </c>
      <c r="AC27" s="262" t="s">
        <v>203</v>
      </c>
      <c r="AD27" s="262" t="s">
        <v>203</v>
      </c>
      <c r="AE27" s="262" t="s">
        <v>203</v>
      </c>
      <c r="AF27" s="262" t="s">
        <v>203</v>
      </c>
      <c r="AG27" s="262" t="s">
        <v>203</v>
      </c>
      <c r="AH27" s="262" t="s">
        <v>203</v>
      </c>
      <c r="AI27" s="262" t="s">
        <v>203</v>
      </c>
      <c r="AJ27" s="262" t="s">
        <v>203</v>
      </c>
      <c r="AK27" s="262" t="s">
        <v>203</v>
      </c>
      <c r="AL27" s="262" t="s">
        <v>203</v>
      </c>
      <c r="AM27" s="262" t="s">
        <v>203</v>
      </c>
      <c r="AN27" s="262" t="s">
        <v>203</v>
      </c>
      <c r="AO27" s="262" t="s">
        <v>203</v>
      </c>
      <c r="AP27" s="262" t="s">
        <v>203</v>
      </c>
      <c r="AQ27" s="262" t="s">
        <v>203</v>
      </c>
      <c r="AR27" s="262" t="s">
        <v>203</v>
      </c>
      <c r="AS27" s="262" t="s">
        <v>203</v>
      </c>
      <c r="AT27" s="262" t="s">
        <v>203</v>
      </c>
      <c r="AU27" s="262" t="s">
        <v>203</v>
      </c>
      <c r="AV27" s="262" t="s">
        <v>203</v>
      </c>
      <c r="AW27" s="262" t="s">
        <v>203</v>
      </c>
      <c r="AX27" s="262" t="s">
        <v>203</v>
      </c>
      <c r="AY27" s="262" t="s">
        <v>203</v>
      </c>
      <c r="AZ27" s="262" t="s">
        <v>203</v>
      </c>
      <c r="BA27" s="262" t="s">
        <v>203</v>
      </c>
      <c r="BB27" s="262" t="s">
        <v>203</v>
      </c>
      <c r="BC27" s="262" t="s">
        <v>203</v>
      </c>
      <c r="BD27" s="262" t="s">
        <v>203</v>
      </c>
      <c r="BE27" s="262" t="s">
        <v>203</v>
      </c>
      <c r="BF27" s="262" t="s">
        <v>203</v>
      </c>
      <c r="BG27" s="262" t="s">
        <v>203</v>
      </c>
      <c r="BH27" s="262" t="s">
        <v>203</v>
      </c>
      <c r="BI27" s="262" t="s">
        <v>203</v>
      </c>
      <c r="BJ27" s="262" t="s">
        <v>203</v>
      </c>
      <c r="BK27" s="262" t="s">
        <v>203</v>
      </c>
      <c r="BL27" s="262" t="s">
        <v>203</v>
      </c>
      <c r="BM27" s="262" t="s">
        <v>203</v>
      </c>
      <c r="BN27" s="262" t="s">
        <v>203</v>
      </c>
      <c r="BO27" s="262" t="s">
        <v>203</v>
      </c>
      <c r="BP27" s="262" t="s">
        <v>203</v>
      </c>
      <c r="BQ27" s="262" t="s">
        <v>203</v>
      </c>
      <c r="BR27" s="262" t="s">
        <v>203</v>
      </c>
      <c r="BS27" s="262" t="s">
        <v>203</v>
      </c>
      <c r="BT27" s="262" t="s">
        <v>203</v>
      </c>
      <c r="BU27" s="262" t="s">
        <v>203</v>
      </c>
      <c r="BV27" s="262" t="s">
        <v>203</v>
      </c>
      <c r="BW27" s="262" t="s">
        <v>203</v>
      </c>
      <c r="BX27" s="262" t="s">
        <v>203</v>
      </c>
      <c r="BY27" s="262" t="s">
        <v>203</v>
      </c>
      <c r="BZ27" s="262" t="s">
        <v>203</v>
      </c>
      <c r="CA27" s="262" t="s">
        <v>203</v>
      </c>
      <c r="CB27" s="262" t="s">
        <v>203</v>
      </c>
      <c r="CC27" s="262" t="s">
        <v>203</v>
      </c>
      <c r="CD27" s="262" t="s">
        <v>203</v>
      </c>
      <c r="CE27" s="262" t="s">
        <v>203</v>
      </c>
      <c r="CF27" s="262" t="s">
        <v>203</v>
      </c>
      <c r="CG27" s="262" t="s">
        <v>203</v>
      </c>
      <c r="CH27" s="262" t="s">
        <v>203</v>
      </c>
      <c r="CI27" s="262" t="s">
        <v>203</v>
      </c>
      <c r="CJ27" s="262" t="s">
        <v>203</v>
      </c>
    </row>
    <row r="28" spans="1:88" s="30" customFormat="1">
      <c r="A28" s="178" t="s">
        <v>45</v>
      </c>
      <c r="B28" s="282" t="s">
        <v>46</v>
      </c>
      <c r="C28" s="201" t="s">
        <v>203</v>
      </c>
      <c r="D28" s="201" t="s">
        <v>203</v>
      </c>
      <c r="E28" s="201" t="s">
        <v>203</v>
      </c>
      <c r="F28" s="201" t="s">
        <v>203</v>
      </c>
      <c r="G28" s="201" t="s">
        <v>203</v>
      </c>
      <c r="H28" s="201" t="s">
        <v>203</v>
      </c>
      <c r="I28" s="201" t="s">
        <v>203</v>
      </c>
      <c r="J28" s="201" t="s">
        <v>203</v>
      </c>
      <c r="K28" s="201" t="s">
        <v>203</v>
      </c>
      <c r="L28" s="201" t="s">
        <v>203</v>
      </c>
      <c r="M28" s="201" t="s">
        <v>203</v>
      </c>
      <c r="N28" s="201" t="s">
        <v>203</v>
      </c>
      <c r="O28" s="201" t="s">
        <v>203</v>
      </c>
      <c r="P28" s="201" t="s">
        <v>203</v>
      </c>
      <c r="Q28" s="201" t="s">
        <v>203</v>
      </c>
      <c r="R28" s="201" t="s">
        <v>203</v>
      </c>
      <c r="S28" s="201" t="s">
        <v>203</v>
      </c>
      <c r="T28" s="201" t="s">
        <v>203</v>
      </c>
      <c r="U28" s="201" t="s">
        <v>203</v>
      </c>
      <c r="V28" s="201" t="s">
        <v>203</v>
      </c>
      <c r="W28" s="201" t="s">
        <v>203</v>
      </c>
      <c r="X28" s="201" t="s">
        <v>203</v>
      </c>
      <c r="Y28" s="201" t="s">
        <v>203</v>
      </c>
      <c r="Z28" s="201" t="s">
        <v>203</v>
      </c>
      <c r="AA28" s="201" t="s">
        <v>203</v>
      </c>
      <c r="AB28" s="201" t="s">
        <v>203</v>
      </c>
      <c r="AC28" s="201" t="s">
        <v>203</v>
      </c>
      <c r="AD28" s="201" t="s">
        <v>203</v>
      </c>
      <c r="AE28" s="201" t="s">
        <v>203</v>
      </c>
      <c r="AF28" s="201" t="s">
        <v>203</v>
      </c>
      <c r="AG28" s="201" t="s">
        <v>203</v>
      </c>
      <c r="AH28" s="201" t="s">
        <v>203</v>
      </c>
      <c r="AI28" s="201" t="s">
        <v>203</v>
      </c>
      <c r="AJ28" s="202">
        <f>AJ45</f>
        <v>1.65</v>
      </c>
      <c r="AK28" s="201" t="s">
        <v>203</v>
      </c>
      <c r="AL28" s="201" t="s">
        <v>203</v>
      </c>
      <c r="AM28" s="201" t="s">
        <v>203</v>
      </c>
      <c r="AN28" s="201" t="s">
        <v>203</v>
      </c>
      <c r="AO28" s="201" t="s">
        <v>203</v>
      </c>
      <c r="AP28" s="201" t="s">
        <v>203</v>
      </c>
      <c r="AQ28" s="201" t="s">
        <v>203</v>
      </c>
      <c r="AR28" s="201" t="s">
        <v>203</v>
      </c>
      <c r="AS28" s="201" t="s">
        <v>203</v>
      </c>
      <c r="AT28" s="201" t="s">
        <v>203</v>
      </c>
      <c r="AU28" s="201" t="s">
        <v>203</v>
      </c>
      <c r="AV28" s="201" t="s">
        <v>203</v>
      </c>
      <c r="AW28" s="201" t="s">
        <v>203</v>
      </c>
      <c r="AX28" s="202" t="str">
        <f>AX45</f>
        <v>нд</v>
      </c>
      <c r="AY28" s="201" t="s">
        <v>203</v>
      </c>
      <c r="AZ28" s="201" t="s">
        <v>203</v>
      </c>
      <c r="BA28" s="201" t="s">
        <v>203</v>
      </c>
      <c r="BB28" s="201" t="s">
        <v>203</v>
      </c>
      <c r="BC28" s="201" t="s">
        <v>203</v>
      </c>
      <c r="BD28" s="201" t="s">
        <v>203</v>
      </c>
      <c r="BE28" s="201" t="s">
        <v>203</v>
      </c>
      <c r="BF28" s="201" t="s">
        <v>203</v>
      </c>
      <c r="BG28" s="201" t="s">
        <v>203</v>
      </c>
      <c r="BH28" s="201" t="s">
        <v>203</v>
      </c>
      <c r="BI28" s="201" t="s">
        <v>203</v>
      </c>
      <c r="BJ28" s="201" t="s">
        <v>203</v>
      </c>
      <c r="BK28" s="201" t="s">
        <v>203</v>
      </c>
      <c r="BL28" s="201" t="s">
        <v>203</v>
      </c>
      <c r="BM28" s="201" t="s">
        <v>203</v>
      </c>
      <c r="BN28" s="201" t="s">
        <v>203</v>
      </c>
      <c r="BO28" s="201" t="s">
        <v>203</v>
      </c>
      <c r="BP28" s="201" t="s">
        <v>203</v>
      </c>
      <c r="BQ28" s="201" t="s">
        <v>203</v>
      </c>
      <c r="BR28" s="201" t="s">
        <v>203</v>
      </c>
      <c r="BS28" s="201" t="s">
        <v>203</v>
      </c>
      <c r="BT28" s="201" t="s">
        <v>203</v>
      </c>
      <c r="BU28" s="201" t="s">
        <v>203</v>
      </c>
      <c r="BV28" s="201" t="s">
        <v>203</v>
      </c>
      <c r="BW28" s="201" t="s">
        <v>203</v>
      </c>
      <c r="BX28" s="201" t="s">
        <v>203</v>
      </c>
      <c r="BY28" s="201" t="s">
        <v>203</v>
      </c>
      <c r="BZ28" s="202">
        <f>BZ45</f>
        <v>1.65</v>
      </c>
      <c r="CA28" s="201" t="s">
        <v>203</v>
      </c>
      <c r="CB28" s="201" t="s">
        <v>203</v>
      </c>
      <c r="CC28" s="201" t="s">
        <v>203</v>
      </c>
      <c r="CD28" s="201" t="s">
        <v>203</v>
      </c>
      <c r="CE28" s="201" t="s">
        <v>203</v>
      </c>
      <c r="CF28" s="201" t="s">
        <v>203</v>
      </c>
      <c r="CG28" s="201" t="s">
        <v>203</v>
      </c>
      <c r="CH28" s="201" t="s">
        <v>203</v>
      </c>
      <c r="CI28" s="201" t="s">
        <v>203</v>
      </c>
      <c r="CJ28" s="201" t="s">
        <v>203</v>
      </c>
    </row>
    <row r="29" spans="1:88" hidden="1" outlineLevel="1">
      <c r="A29" s="6" t="s">
        <v>47</v>
      </c>
      <c r="B29" s="259" t="s">
        <v>48</v>
      </c>
      <c r="C29" s="120" t="s">
        <v>203</v>
      </c>
      <c r="D29" s="141" t="s">
        <v>203</v>
      </c>
      <c r="E29" s="141" t="s">
        <v>203</v>
      </c>
      <c r="F29" s="141" t="s">
        <v>203</v>
      </c>
      <c r="G29" s="141" t="s">
        <v>203</v>
      </c>
      <c r="H29" s="141" t="s">
        <v>203</v>
      </c>
      <c r="I29" s="141" t="s">
        <v>203</v>
      </c>
      <c r="J29" s="141" t="s">
        <v>203</v>
      </c>
      <c r="K29" s="141" t="s">
        <v>203</v>
      </c>
      <c r="L29" s="141" t="s">
        <v>203</v>
      </c>
      <c r="M29" s="141" t="s">
        <v>203</v>
      </c>
      <c r="N29" s="141" t="s">
        <v>203</v>
      </c>
      <c r="O29" s="141" t="s">
        <v>203</v>
      </c>
      <c r="P29" s="141" t="s">
        <v>203</v>
      </c>
      <c r="Q29" s="141" t="s">
        <v>203</v>
      </c>
      <c r="R29" s="141" t="s">
        <v>203</v>
      </c>
      <c r="S29" s="141" t="s">
        <v>203</v>
      </c>
      <c r="T29" s="141" t="s">
        <v>203</v>
      </c>
      <c r="U29" s="141" t="s">
        <v>203</v>
      </c>
      <c r="V29" s="141" t="s">
        <v>203</v>
      </c>
      <c r="W29" s="141" t="s">
        <v>203</v>
      </c>
      <c r="X29" s="141" t="s">
        <v>203</v>
      </c>
      <c r="Y29" s="141" t="s">
        <v>203</v>
      </c>
      <c r="Z29" s="141" t="s">
        <v>203</v>
      </c>
      <c r="AA29" s="141" t="s">
        <v>203</v>
      </c>
      <c r="AB29" s="141" t="s">
        <v>203</v>
      </c>
      <c r="AC29" s="141" t="s">
        <v>203</v>
      </c>
      <c r="AD29" s="141" t="s">
        <v>203</v>
      </c>
      <c r="AE29" s="141" t="s">
        <v>203</v>
      </c>
      <c r="AF29" s="141" t="s">
        <v>203</v>
      </c>
      <c r="AG29" s="141" t="s">
        <v>203</v>
      </c>
      <c r="AH29" s="141" t="s">
        <v>203</v>
      </c>
      <c r="AI29" s="141" t="s">
        <v>203</v>
      </c>
      <c r="AJ29" s="141" t="s">
        <v>203</v>
      </c>
      <c r="AK29" s="141" t="s">
        <v>203</v>
      </c>
      <c r="AL29" s="141" t="s">
        <v>203</v>
      </c>
      <c r="AM29" s="141" t="s">
        <v>203</v>
      </c>
      <c r="AN29" s="141" t="s">
        <v>203</v>
      </c>
      <c r="AO29" s="141" t="s">
        <v>203</v>
      </c>
      <c r="AP29" s="141" t="s">
        <v>203</v>
      </c>
      <c r="AQ29" s="141" t="s">
        <v>203</v>
      </c>
      <c r="AR29" s="141" t="s">
        <v>203</v>
      </c>
      <c r="AS29" s="141" t="s">
        <v>203</v>
      </c>
      <c r="AT29" s="141" t="s">
        <v>203</v>
      </c>
      <c r="AU29" s="141" t="s">
        <v>203</v>
      </c>
      <c r="AV29" s="141" t="s">
        <v>203</v>
      </c>
      <c r="AW29" s="141" t="s">
        <v>203</v>
      </c>
      <c r="AX29" s="141" t="s">
        <v>203</v>
      </c>
      <c r="AY29" s="141" t="s">
        <v>203</v>
      </c>
      <c r="AZ29" s="141" t="s">
        <v>203</v>
      </c>
      <c r="BA29" s="141" t="s">
        <v>203</v>
      </c>
      <c r="BB29" s="141" t="s">
        <v>203</v>
      </c>
      <c r="BC29" s="141" t="s">
        <v>203</v>
      </c>
      <c r="BD29" s="141" t="s">
        <v>203</v>
      </c>
      <c r="BE29" s="141" t="s">
        <v>203</v>
      </c>
      <c r="BF29" s="141" t="s">
        <v>203</v>
      </c>
      <c r="BG29" s="141" t="s">
        <v>203</v>
      </c>
      <c r="BH29" s="141" t="s">
        <v>203</v>
      </c>
      <c r="BI29" s="141" t="s">
        <v>203</v>
      </c>
      <c r="BJ29" s="141" t="s">
        <v>203</v>
      </c>
      <c r="BK29" s="141" t="s">
        <v>203</v>
      </c>
      <c r="BL29" s="141" t="s">
        <v>203</v>
      </c>
      <c r="BM29" s="141" t="s">
        <v>203</v>
      </c>
      <c r="BN29" s="141" t="s">
        <v>203</v>
      </c>
      <c r="BO29" s="141" t="s">
        <v>203</v>
      </c>
      <c r="BP29" s="141" t="s">
        <v>203</v>
      </c>
      <c r="BQ29" s="141" t="s">
        <v>203</v>
      </c>
      <c r="BR29" s="141" t="s">
        <v>203</v>
      </c>
      <c r="BS29" s="141" t="s">
        <v>203</v>
      </c>
      <c r="BT29" s="141" t="s">
        <v>203</v>
      </c>
      <c r="BU29" s="141" t="s">
        <v>203</v>
      </c>
      <c r="BV29" s="141" t="s">
        <v>203</v>
      </c>
      <c r="BW29" s="141" t="s">
        <v>203</v>
      </c>
      <c r="BX29" s="141" t="s">
        <v>203</v>
      </c>
      <c r="BY29" s="141" t="s">
        <v>203</v>
      </c>
      <c r="BZ29" s="141" t="s">
        <v>203</v>
      </c>
      <c r="CA29" s="141" t="s">
        <v>203</v>
      </c>
      <c r="CB29" s="141" t="s">
        <v>203</v>
      </c>
      <c r="CC29" s="141" t="s">
        <v>203</v>
      </c>
      <c r="CD29" s="141" t="s">
        <v>203</v>
      </c>
      <c r="CE29" s="141" t="s">
        <v>203</v>
      </c>
      <c r="CF29" s="141" t="s">
        <v>203</v>
      </c>
      <c r="CG29" s="141" t="s">
        <v>203</v>
      </c>
      <c r="CH29" s="141" t="s">
        <v>203</v>
      </c>
      <c r="CI29" s="141" t="s">
        <v>203</v>
      </c>
      <c r="CJ29" s="141" t="s">
        <v>203</v>
      </c>
    </row>
    <row r="30" spans="1:88" ht="32" hidden="1" outlineLevel="1">
      <c r="A30" s="6" t="s">
        <v>49</v>
      </c>
      <c r="B30" s="259" t="s">
        <v>50</v>
      </c>
      <c r="C30" s="120" t="s">
        <v>203</v>
      </c>
      <c r="D30" s="141" t="s">
        <v>203</v>
      </c>
      <c r="E30" s="141" t="s">
        <v>203</v>
      </c>
      <c r="F30" s="141" t="s">
        <v>203</v>
      </c>
      <c r="G30" s="141" t="s">
        <v>203</v>
      </c>
      <c r="H30" s="141" t="s">
        <v>203</v>
      </c>
      <c r="I30" s="141" t="s">
        <v>203</v>
      </c>
      <c r="J30" s="141" t="s">
        <v>203</v>
      </c>
      <c r="K30" s="141" t="s">
        <v>203</v>
      </c>
      <c r="L30" s="141" t="s">
        <v>203</v>
      </c>
      <c r="M30" s="141" t="s">
        <v>203</v>
      </c>
      <c r="N30" s="141" t="s">
        <v>203</v>
      </c>
      <c r="O30" s="141" t="s">
        <v>203</v>
      </c>
      <c r="P30" s="141" t="s">
        <v>203</v>
      </c>
      <c r="Q30" s="141" t="s">
        <v>203</v>
      </c>
      <c r="R30" s="141" t="s">
        <v>203</v>
      </c>
      <c r="S30" s="141" t="s">
        <v>203</v>
      </c>
      <c r="T30" s="141" t="s">
        <v>203</v>
      </c>
      <c r="U30" s="141" t="s">
        <v>203</v>
      </c>
      <c r="V30" s="141" t="s">
        <v>203</v>
      </c>
      <c r="W30" s="141" t="s">
        <v>203</v>
      </c>
      <c r="X30" s="141" t="s">
        <v>203</v>
      </c>
      <c r="Y30" s="141" t="s">
        <v>203</v>
      </c>
      <c r="Z30" s="141" t="s">
        <v>203</v>
      </c>
      <c r="AA30" s="141" t="s">
        <v>203</v>
      </c>
      <c r="AB30" s="141" t="s">
        <v>203</v>
      </c>
      <c r="AC30" s="141" t="s">
        <v>203</v>
      </c>
      <c r="AD30" s="141" t="s">
        <v>203</v>
      </c>
      <c r="AE30" s="141" t="s">
        <v>203</v>
      </c>
      <c r="AF30" s="141" t="s">
        <v>203</v>
      </c>
      <c r="AG30" s="141" t="s">
        <v>203</v>
      </c>
      <c r="AH30" s="141" t="s">
        <v>203</v>
      </c>
      <c r="AI30" s="141" t="s">
        <v>203</v>
      </c>
      <c r="AJ30" s="141" t="s">
        <v>203</v>
      </c>
      <c r="AK30" s="141" t="s">
        <v>203</v>
      </c>
      <c r="AL30" s="141" t="s">
        <v>203</v>
      </c>
      <c r="AM30" s="141" t="s">
        <v>203</v>
      </c>
      <c r="AN30" s="141" t="s">
        <v>203</v>
      </c>
      <c r="AO30" s="141" t="s">
        <v>203</v>
      </c>
      <c r="AP30" s="141" t="s">
        <v>203</v>
      </c>
      <c r="AQ30" s="141" t="s">
        <v>203</v>
      </c>
      <c r="AR30" s="141" t="s">
        <v>203</v>
      </c>
      <c r="AS30" s="141" t="s">
        <v>203</v>
      </c>
      <c r="AT30" s="141" t="s">
        <v>203</v>
      </c>
      <c r="AU30" s="141" t="s">
        <v>203</v>
      </c>
      <c r="AV30" s="141" t="s">
        <v>203</v>
      </c>
      <c r="AW30" s="141" t="s">
        <v>203</v>
      </c>
      <c r="AX30" s="141" t="s">
        <v>203</v>
      </c>
      <c r="AY30" s="141" t="s">
        <v>203</v>
      </c>
      <c r="AZ30" s="141" t="s">
        <v>203</v>
      </c>
      <c r="BA30" s="141" t="s">
        <v>203</v>
      </c>
      <c r="BB30" s="141" t="s">
        <v>203</v>
      </c>
      <c r="BC30" s="141" t="s">
        <v>203</v>
      </c>
      <c r="BD30" s="141" t="s">
        <v>203</v>
      </c>
      <c r="BE30" s="141" t="s">
        <v>203</v>
      </c>
      <c r="BF30" s="141" t="s">
        <v>203</v>
      </c>
      <c r="BG30" s="141" t="s">
        <v>203</v>
      </c>
      <c r="BH30" s="141" t="s">
        <v>203</v>
      </c>
      <c r="BI30" s="141" t="s">
        <v>203</v>
      </c>
      <c r="BJ30" s="141" t="s">
        <v>203</v>
      </c>
      <c r="BK30" s="141" t="s">
        <v>203</v>
      </c>
      <c r="BL30" s="141" t="s">
        <v>203</v>
      </c>
      <c r="BM30" s="141" t="s">
        <v>203</v>
      </c>
      <c r="BN30" s="141" t="s">
        <v>203</v>
      </c>
      <c r="BO30" s="141" t="s">
        <v>203</v>
      </c>
      <c r="BP30" s="141" t="s">
        <v>203</v>
      </c>
      <c r="BQ30" s="141" t="s">
        <v>203</v>
      </c>
      <c r="BR30" s="141" t="s">
        <v>203</v>
      </c>
      <c r="BS30" s="141" t="s">
        <v>203</v>
      </c>
      <c r="BT30" s="141" t="s">
        <v>203</v>
      </c>
      <c r="BU30" s="141" t="s">
        <v>203</v>
      </c>
      <c r="BV30" s="141" t="s">
        <v>203</v>
      </c>
      <c r="BW30" s="141" t="s">
        <v>203</v>
      </c>
      <c r="BX30" s="141" t="s">
        <v>203</v>
      </c>
      <c r="BY30" s="141" t="s">
        <v>203</v>
      </c>
      <c r="BZ30" s="141" t="s">
        <v>203</v>
      </c>
      <c r="CA30" s="141" t="s">
        <v>203</v>
      </c>
      <c r="CB30" s="141" t="s">
        <v>203</v>
      </c>
      <c r="CC30" s="141" t="s">
        <v>203</v>
      </c>
      <c r="CD30" s="141" t="s">
        <v>203</v>
      </c>
      <c r="CE30" s="141" t="s">
        <v>203</v>
      </c>
      <c r="CF30" s="141" t="s">
        <v>203</v>
      </c>
      <c r="CG30" s="141" t="s">
        <v>203</v>
      </c>
      <c r="CH30" s="141" t="s">
        <v>203</v>
      </c>
      <c r="CI30" s="141" t="s">
        <v>203</v>
      </c>
      <c r="CJ30" s="141" t="s">
        <v>203</v>
      </c>
    </row>
    <row r="31" spans="1:88" ht="32" hidden="1" outlineLevel="1">
      <c r="A31" s="6" t="s">
        <v>51</v>
      </c>
      <c r="B31" s="259" t="s">
        <v>52</v>
      </c>
      <c r="C31" s="120" t="s">
        <v>203</v>
      </c>
      <c r="D31" s="141" t="s">
        <v>203</v>
      </c>
      <c r="E31" s="141" t="s">
        <v>203</v>
      </c>
      <c r="F31" s="141" t="s">
        <v>203</v>
      </c>
      <c r="G31" s="141" t="s">
        <v>203</v>
      </c>
      <c r="H31" s="141" t="s">
        <v>203</v>
      </c>
      <c r="I31" s="141" t="s">
        <v>203</v>
      </c>
      <c r="J31" s="141" t="s">
        <v>203</v>
      </c>
      <c r="K31" s="141" t="s">
        <v>203</v>
      </c>
      <c r="L31" s="141" t="s">
        <v>203</v>
      </c>
      <c r="M31" s="141" t="s">
        <v>203</v>
      </c>
      <c r="N31" s="141" t="s">
        <v>203</v>
      </c>
      <c r="O31" s="141" t="s">
        <v>203</v>
      </c>
      <c r="P31" s="141" t="s">
        <v>203</v>
      </c>
      <c r="Q31" s="141" t="s">
        <v>203</v>
      </c>
      <c r="R31" s="141" t="s">
        <v>203</v>
      </c>
      <c r="S31" s="141" t="s">
        <v>203</v>
      </c>
      <c r="T31" s="141" t="s">
        <v>203</v>
      </c>
      <c r="U31" s="141" t="s">
        <v>203</v>
      </c>
      <c r="V31" s="141" t="s">
        <v>203</v>
      </c>
      <c r="W31" s="141" t="s">
        <v>203</v>
      </c>
      <c r="X31" s="141" t="s">
        <v>203</v>
      </c>
      <c r="Y31" s="141" t="s">
        <v>203</v>
      </c>
      <c r="Z31" s="141" t="s">
        <v>203</v>
      </c>
      <c r="AA31" s="141" t="s">
        <v>203</v>
      </c>
      <c r="AB31" s="141" t="s">
        <v>203</v>
      </c>
      <c r="AC31" s="141" t="s">
        <v>203</v>
      </c>
      <c r="AD31" s="141" t="s">
        <v>203</v>
      </c>
      <c r="AE31" s="141" t="s">
        <v>203</v>
      </c>
      <c r="AF31" s="141" t="s">
        <v>203</v>
      </c>
      <c r="AG31" s="141" t="s">
        <v>203</v>
      </c>
      <c r="AH31" s="141" t="s">
        <v>203</v>
      </c>
      <c r="AI31" s="141" t="s">
        <v>203</v>
      </c>
      <c r="AJ31" s="141" t="s">
        <v>203</v>
      </c>
      <c r="AK31" s="141" t="s">
        <v>203</v>
      </c>
      <c r="AL31" s="141" t="s">
        <v>203</v>
      </c>
      <c r="AM31" s="141" t="s">
        <v>203</v>
      </c>
      <c r="AN31" s="141" t="s">
        <v>203</v>
      </c>
      <c r="AO31" s="141" t="s">
        <v>203</v>
      </c>
      <c r="AP31" s="141" t="s">
        <v>203</v>
      </c>
      <c r="AQ31" s="141" t="s">
        <v>203</v>
      </c>
      <c r="AR31" s="141" t="s">
        <v>203</v>
      </c>
      <c r="AS31" s="141" t="s">
        <v>203</v>
      </c>
      <c r="AT31" s="141" t="s">
        <v>203</v>
      </c>
      <c r="AU31" s="141" t="s">
        <v>203</v>
      </c>
      <c r="AV31" s="141" t="s">
        <v>203</v>
      </c>
      <c r="AW31" s="141" t="s">
        <v>203</v>
      </c>
      <c r="AX31" s="141" t="s">
        <v>203</v>
      </c>
      <c r="AY31" s="141" t="s">
        <v>203</v>
      </c>
      <c r="AZ31" s="141" t="s">
        <v>203</v>
      </c>
      <c r="BA31" s="141" t="s">
        <v>203</v>
      </c>
      <c r="BB31" s="141" t="s">
        <v>203</v>
      </c>
      <c r="BC31" s="141" t="s">
        <v>203</v>
      </c>
      <c r="BD31" s="141" t="s">
        <v>203</v>
      </c>
      <c r="BE31" s="141" t="s">
        <v>203</v>
      </c>
      <c r="BF31" s="141" t="s">
        <v>203</v>
      </c>
      <c r="BG31" s="141" t="s">
        <v>203</v>
      </c>
      <c r="BH31" s="141" t="s">
        <v>203</v>
      </c>
      <c r="BI31" s="141" t="s">
        <v>203</v>
      </c>
      <c r="BJ31" s="141" t="s">
        <v>203</v>
      </c>
      <c r="BK31" s="141" t="s">
        <v>203</v>
      </c>
      <c r="BL31" s="141" t="s">
        <v>203</v>
      </c>
      <c r="BM31" s="141" t="s">
        <v>203</v>
      </c>
      <c r="BN31" s="141" t="s">
        <v>203</v>
      </c>
      <c r="BO31" s="141" t="s">
        <v>203</v>
      </c>
      <c r="BP31" s="141" t="s">
        <v>203</v>
      </c>
      <c r="BQ31" s="141" t="s">
        <v>203</v>
      </c>
      <c r="BR31" s="141" t="s">
        <v>203</v>
      </c>
      <c r="BS31" s="141" t="s">
        <v>203</v>
      </c>
      <c r="BT31" s="141" t="s">
        <v>203</v>
      </c>
      <c r="BU31" s="141" t="s">
        <v>203</v>
      </c>
      <c r="BV31" s="141" t="s">
        <v>203</v>
      </c>
      <c r="BW31" s="141" t="s">
        <v>203</v>
      </c>
      <c r="BX31" s="141" t="s">
        <v>203</v>
      </c>
      <c r="BY31" s="141" t="s">
        <v>203</v>
      </c>
      <c r="BZ31" s="141" t="s">
        <v>203</v>
      </c>
      <c r="CA31" s="141" t="s">
        <v>203</v>
      </c>
      <c r="CB31" s="141" t="s">
        <v>203</v>
      </c>
      <c r="CC31" s="141" t="s">
        <v>203</v>
      </c>
      <c r="CD31" s="141" t="s">
        <v>203</v>
      </c>
      <c r="CE31" s="141" t="s">
        <v>203</v>
      </c>
      <c r="CF31" s="141" t="s">
        <v>203</v>
      </c>
      <c r="CG31" s="141" t="s">
        <v>203</v>
      </c>
      <c r="CH31" s="141" t="s">
        <v>203</v>
      </c>
      <c r="CI31" s="141" t="s">
        <v>203</v>
      </c>
      <c r="CJ31" s="141" t="s">
        <v>203</v>
      </c>
    </row>
    <row r="32" spans="1:88" ht="32" hidden="1" outlineLevel="1">
      <c r="A32" s="6" t="s">
        <v>53</v>
      </c>
      <c r="B32" s="259" t="s">
        <v>54</v>
      </c>
      <c r="C32" s="120" t="s">
        <v>203</v>
      </c>
      <c r="D32" s="141" t="s">
        <v>203</v>
      </c>
      <c r="E32" s="141" t="s">
        <v>203</v>
      </c>
      <c r="F32" s="141" t="s">
        <v>203</v>
      </c>
      <c r="G32" s="141" t="s">
        <v>203</v>
      </c>
      <c r="H32" s="141" t="s">
        <v>203</v>
      </c>
      <c r="I32" s="141" t="s">
        <v>203</v>
      </c>
      <c r="J32" s="141" t="s">
        <v>203</v>
      </c>
      <c r="K32" s="141" t="s">
        <v>203</v>
      </c>
      <c r="L32" s="141" t="s">
        <v>203</v>
      </c>
      <c r="M32" s="141" t="s">
        <v>203</v>
      </c>
      <c r="N32" s="141" t="s">
        <v>203</v>
      </c>
      <c r="O32" s="141" t="s">
        <v>203</v>
      </c>
      <c r="P32" s="141" t="s">
        <v>203</v>
      </c>
      <c r="Q32" s="141" t="s">
        <v>203</v>
      </c>
      <c r="R32" s="141" t="s">
        <v>203</v>
      </c>
      <c r="S32" s="141" t="s">
        <v>203</v>
      </c>
      <c r="T32" s="141" t="s">
        <v>203</v>
      </c>
      <c r="U32" s="141" t="s">
        <v>203</v>
      </c>
      <c r="V32" s="141" t="s">
        <v>203</v>
      </c>
      <c r="W32" s="141" t="s">
        <v>203</v>
      </c>
      <c r="X32" s="141" t="s">
        <v>203</v>
      </c>
      <c r="Y32" s="141" t="s">
        <v>203</v>
      </c>
      <c r="Z32" s="141" t="s">
        <v>203</v>
      </c>
      <c r="AA32" s="141" t="s">
        <v>203</v>
      </c>
      <c r="AB32" s="141" t="s">
        <v>203</v>
      </c>
      <c r="AC32" s="141" t="s">
        <v>203</v>
      </c>
      <c r="AD32" s="141" t="s">
        <v>203</v>
      </c>
      <c r="AE32" s="141" t="s">
        <v>203</v>
      </c>
      <c r="AF32" s="141" t="s">
        <v>203</v>
      </c>
      <c r="AG32" s="141" t="s">
        <v>203</v>
      </c>
      <c r="AH32" s="141" t="s">
        <v>203</v>
      </c>
      <c r="AI32" s="141" t="s">
        <v>203</v>
      </c>
      <c r="AJ32" s="141" t="s">
        <v>203</v>
      </c>
      <c r="AK32" s="141" t="s">
        <v>203</v>
      </c>
      <c r="AL32" s="141" t="s">
        <v>203</v>
      </c>
      <c r="AM32" s="141" t="s">
        <v>203</v>
      </c>
      <c r="AN32" s="141" t="s">
        <v>203</v>
      </c>
      <c r="AO32" s="141" t="s">
        <v>203</v>
      </c>
      <c r="AP32" s="141" t="s">
        <v>203</v>
      </c>
      <c r="AQ32" s="141" t="s">
        <v>203</v>
      </c>
      <c r="AR32" s="141" t="s">
        <v>203</v>
      </c>
      <c r="AS32" s="141" t="s">
        <v>203</v>
      </c>
      <c r="AT32" s="141" t="s">
        <v>203</v>
      </c>
      <c r="AU32" s="141" t="s">
        <v>203</v>
      </c>
      <c r="AV32" s="141" t="s">
        <v>203</v>
      </c>
      <c r="AW32" s="141" t="s">
        <v>203</v>
      </c>
      <c r="AX32" s="141" t="s">
        <v>203</v>
      </c>
      <c r="AY32" s="141" t="s">
        <v>203</v>
      </c>
      <c r="AZ32" s="141" t="s">
        <v>203</v>
      </c>
      <c r="BA32" s="141" t="s">
        <v>203</v>
      </c>
      <c r="BB32" s="141" t="s">
        <v>203</v>
      </c>
      <c r="BC32" s="141" t="s">
        <v>203</v>
      </c>
      <c r="BD32" s="141" t="s">
        <v>203</v>
      </c>
      <c r="BE32" s="141" t="s">
        <v>203</v>
      </c>
      <c r="BF32" s="141" t="s">
        <v>203</v>
      </c>
      <c r="BG32" s="141" t="s">
        <v>203</v>
      </c>
      <c r="BH32" s="141" t="s">
        <v>203</v>
      </c>
      <c r="BI32" s="141" t="s">
        <v>203</v>
      </c>
      <c r="BJ32" s="141" t="s">
        <v>203</v>
      </c>
      <c r="BK32" s="141" t="s">
        <v>203</v>
      </c>
      <c r="BL32" s="141" t="s">
        <v>203</v>
      </c>
      <c r="BM32" s="141" t="s">
        <v>203</v>
      </c>
      <c r="BN32" s="141" t="s">
        <v>203</v>
      </c>
      <c r="BO32" s="141" t="s">
        <v>203</v>
      </c>
      <c r="BP32" s="141" t="s">
        <v>203</v>
      </c>
      <c r="BQ32" s="141" t="s">
        <v>203</v>
      </c>
      <c r="BR32" s="141" t="s">
        <v>203</v>
      </c>
      <c r="BS32" s="141" t="s">
        <v>203</v>
      </c>
      <c r="BT32" s="141" t="s">
        <v>203</v>
      </c>
      <c r="BU32" s="141" t="s">
        <v>203</v>
      </c>
      <c r="BV32" s="141" t="s">
        <v>203</v>
      </c>
      <c r="BW32" s="141" t="s">
        <v>203</v>
      </c>
      <c r="BX32" s="141" t="s">
        <v>203</v>
      </c>
      <c r="BY32" s="141" t="s">
        <v>203</v>
      </c>
      <c r="BZ32" s="141" t="s">
        <v>203</v>
      </c>
      <c r="CA32" s="141" t="s">
        <v>203</v>
      </c>
      <c r="CB32" s="141" t="s">
        <v>203</v>
      </c>
      <c r="CC32" s="141" t="s">
        <v>203</v>
      </c>
      <c r="CD32" s="141" t="s">
        <v>203</v>
      </c>
      <c r="CE32" s="141" t="s">
        <v>203</v>
      </c>
      <c r="CF32" s="141" t="s">
        <v>203</v>
      </c>
      <c r="CG32" s="141" t="s">
        <v>203</v>
      </c>
      <c r="CH32" s="141" t="s">
        <v>203</v>
      </c>
      <c r="CI32" s="141" t="s">
        <v>203</v>
      </c>
      <c r="CJ32" s="141" t="s">
        <v>203</v>
      </c>
    </row>
    <row r="33" spans="1:88" hidden="1" outlineLevel="1">
      <c r="A33" s="6" t="s">
        <v>55</v>
      </c>
      <c r="B33" s="259" t="s">
        <v>56</v>
      </c>
      <c r="C33" s="120" t="s">
        <v>203</v>
      </c>
      <c r="D33" s="141" t="s">
        <v>203</v>
      </c>
      <c r="E33" s="141" t="s">
        <v>203</v>
      </c>
      <c r="F33" s="141" t="s">
        <v>203</v>
      </c>
      <c r="G33" s="141" t="s">
        <v>203</v>
      </c>
      <c r="H33" s="141" t="s">
        <v>203</v>
      </c>
      <c r="I33" s="141" t="s">
        <v>203</v>
      </c>
      <c r="J33" s="141" t="s">
        <v>203</v>
      </c>
      <c r="K33" s="141" t="s">
        <v>203</v>
      </c>
      <c r="L33" s="141" t="s">
        <v>203</v>
      </c>
      <c r="M33" s="141" t="s">
        <v>203</v>
      </c>
      <c r="N33" s="141" t="s">
        <v>203</v>
      </c>
      <c r="O33" s="141" t="s">
        <v>203</v>
      </c>
      <c r="P33" s="141" t="s">
        <v>203</v>
      </c>
      <c r="Q33" s="141" t="s">
        <v>203</v>
      </c>
      <c r="R33" s="141" t="s">
        <v>203</v>
      </c>
      <c r="S33" s="141" t="s">
        <v>203</v>
      </c>
      <c r="T33" s="141" t="s">
        <v>203</v>
      </c>
      <c r="U33" s="141" t="s">
        <v>203</v>
      </c>
      <c r="V33" s="141" t="s">
        <v>203</v>
      </c>
      <c r="W33" s="141" t="s">
        <v>203</v>
      </c>
      <c r="X33" s="141" t="s">
        <v>203</v>
      </c>
      <c r="Y33" s="141" t="s">
        <v>203</v>
      </c>
      <c r="Z33" s="141" t="s">
        <v>203</v>
      </c>
      <c r="AA33" s="141" t="s">
        <v>203</v>
      </c>
      <c r="AB33" s="141" t="s">
        <v>203</v>
      </c>
      <c r="AC33" s="141" t="s">
        <v>203</v>
      </c>
      <c r="AD33" s="141" t="s">
        <v>203</v>
      </c>
      <c r="AE33" s="141" t="s">
        <v>203</v>
      </c>
      <c r="AF33" s="141" t="s">
        <v>203</v>
      </c>
      <c r="AG33" s="141" t="s">
        <v>203</v>
      </c>
      <c r="AH33" s="141" t="s">
        <v>203</v>
      </c>
      <c r="AI33" s="141" t="s">
        <v>203</v>
      </c>
      <c r="AJ33" s="141" t="s">
        <v>203</v>
      </c>
      <c r="AK33" s="141" t="s">
        <v>203</v>
      </c>
      <c r="AL33" s="141" t="s">
        <v>203</v>
      </c>
      <c r="AM33" s="141" t="s">
        <v>203</v>
      </c>
      <c r="AN33" s="141" t="s">
        <v>203</v>
      </c>
      <c r="AO33" s="141" t="s">
        <v>203</v>
      </c>
      <c r="AP33" s="141" t="s">
        <v>203</v>
      </c>
      <c r="AQ33" s="141" t="s">
        <v>203</v>
      </c>
      <c r="AR33" s="141" t="s">
        <v>203</v>
      </c>
      <c r="AS33" s="141" t="s">
        <v>203</v>
      </c>
      <c r="AT33" s="141" t="s">
        <v>203</v>
      </c>
      <c r="AU33" s="141" t="s">
        <v>203</v>
      </c>
      <c r="AV33" s="141" t="s">
        <v>203</v>
      </c>
      <c r="AW33" s="141" t="s">
        <v>203</v>
      </c>
      <c r="AX33" s="141" t="s">
        <v>203</v>
      </c>
      <c r="AY33" s="141" t="s">
        <v>203</v>
      </c>
      <c r="AZ33" s="141" t="s">
        <v>203</v>
      </c>
      <c r="BA33" s="141" t="s">
        <v>203</v>
      </c>
      <c r="BB33" s="141" t="s">
        <v>203</v>
      </c>
      <c r="BC33" s="141" t="s">
        <v>203</v>
      </c>
      <c r="BD33" s="141" t="s">
        <v>203</v>
      </c>
      <c r="BE33" s="141" t="s">
        <v>203</v>
      </c>
      <c r="BF33" s="141" t="s">
        <v>203</v>
      </c>
      <c r="BG33" s="141" t="s">
        <v>203</v>
      </c>
      <c r="BH33" s="141" t="s">
        <v>203</v>
      </c>
      <c r="BI33" s="141" t="s">
        <v>203</v>
      </c>
      <c r="BJ33" s="141" t="s">
        <v>203</v>
      </c>
      <c r="BK33" s="141" t="s">
        <v>203</v>
      </c>
      <c r="BL33" s="141" t="s">
        <v>203</v>
      </c>
      <c r="BM33" s="141" t="s">
        <v>203</v>
      </c>
      <c r="BN33" s="141" t="s">
        <v>203</v>
      </c>
      <c r="BO33" s="141" t="s">
        <v>203</v>
      </c>
      <c r="BP33" s="141" t="s">
        <v>203</v>
      </c>
      <c r="BQ33" s="141" t="s">
        <v>203</v>
      </c>
      <c r="BR33" s="141" t="s">
        <v>203</v>
      </c>
      <c r="BS33" s="141" t="s">
        <v>203</v>
      </c>
      <c r="BT33" s="141" t="s">
        <v>203</v>
      </c>
      <c r="BU33" s="141" t="s">
        <v>203</v>
      </c>
      <c r="BV33" s="141" t="s">
        <v>203</v>
      </c>
      <c r="BW33" s="141" t="s">
        <v>203</v>
      </c>
      <c r="BX33" s="141" t="s">
        <v>203</v>
      </c>
      <c r="BY33" s="141" t="s">
        <v>203</v>
      </c>
      <c r="BZ33" s="141" t="s">
        <v>203</v>
      </c>
      <c r="CA33" s="141" t="s">
        <v>203</v>
      </c>
      <c r="CB33" s="141" t="s">
        <v>203</v>
      </c>
      <c r="CC33" s="141" t="s">
        <v>203</v>
      </c>
      <c r="CD33" s="141" t="s">
        <v>203</v>
      </c>
      <c r="CE33" s="141" t="s">
        <v>203</v>
      </c>
      <c r="CF33" s="141" t="s">
        <v>203</v>
      </c>
      <c r="CG33" s="141" t="s">
        <v>203</v>
      </c>
      <c r="CH33" s="141" t="s">
        <v>203</v>
      </c>
      <c r="CI33" s="141" t="s">
        <v>203</v>
      </c>
      <c r="CJ33" s="141" t="s">
        <v>203</v>
      </c>
    </row>
    <row r="34" spans="1:88" ht="32" hidden="1" outlineLevel="1">
      <c r="A34" s="6" t="s">
        <v>57</v>
      </c>
      <c r="B34" s="259" t="s">
        <v>58</v>
      </c>
      <c r="C34" s="120" t="s">
        <v>203</v>
      </c>
      <c r="D34" s="141" t="s">
        <v>203</v>
      </c>
      <c r="E34" s="141" t="s">
        <v>203</v>
      </c>
      <c r="F34" s="141" t="s">
        <v>203</v>
      </c>
      <c r="G34" s="141" t="s">
        <v>203</v>
      </c>
      <c r="H34" s="141" t="s">
        <v>203</v>
      </c>
      <c r="I34" s="141" t="s">
        <v>203</v>
      </c>
      <c r="J34" s="141" t="s">
        <v>203</v>
      </c>
      <c r="K34" s="141" t="s">
        <v>203</v>
      </c>
      <c r="L34" s="141" t="s">
        <v>203</v>
      </c>
      <c r="M34" s="141" t="s">
        <v>203</v>
      </c>
      <c r="N34" s="141" t="s">
        <v>203</v>
      </c>
      <c r="O34" s="141" t="s">
        <v>203</v>
      </c>
      <c r="P34" s="141" t="s">
        <v>203</v>
      </c>
      <c r="Q34" s="141" t="s">
        <v>203</v>
      </c>
      <c r="R34" s="141" t="s">
        <v>203</v>
      </c>
      <c r="S34" s="141" t="s">
        <v>203</v>
      </c>
      <c r="T34" s="141" t="s">
        <v>203</v>
      </c>
      <c r="U34" s="141" t="s">
        <v>203</v>
      </c>
      <c r="V34" s="141" t="s">
        <v>203</v>
      </c>
      <c r="W34" s="141" t="s">
        <v>203</v>
      </c>
      <c r="X34" s="141" t="s">
        <v>203</v>
      </c>
      <c r="Y34" s="141" t="s">
        <v>203</v>
      </c>
      <c r="Z34" s="141" t="s">
        <v>203</v>
      </c>
      <c r="AA34" s="141" t="s">
        <v>203</v>
      </c>
      <c r="AB34" s="141" t="s">
        <v>203</v>
      </c>
      <c r="AC34" s="141" t="s">
        <v>203</v>
      </c>
      <c r="AD34" s="141" t="s">
        <v>203</v>
      </c>
      <c r="AE34" s="141" t="s">
        <v>203</v>
      </c>
      <c r="AF34" s="141" t="s">
        <v>203</v>
      </c>
      <c r="AG34" s="141" t="s">
        <v>203</v>
      </c>
      <c r="AH34" s="141" t="s">
        <v>203</v>
      </c>
      <c r="AI34" s="141" t="s">
        <v>203</v>
      </c>
      <c r="AJ34" s="141" t="s">
        <v>203</v>
      </c>
      <c r="AK34" s="141" t="s">
        <v>203</v>
      </c>
      <c r="AL34" s="141" t="s">
        <v>203</v>
      </c>
      <c r="AM34" s="141" t="s">
        <v>203</v>
      </c>
      <c r="AN34" s="141" t="s">
        <v>203</v>
      </c>
      <c r="AO34" s="141" t="s">
        <v>203</v>
      </c>
      <c r="AP34" s="141" t="s">
        <v>203</v>
      </c>
      <c r="AQ34" s="141" t="s">
        <v>203</v>
      </c>
      <c r="AR34" s="141" t="s">
        <v>203</v>
      </c>
      <c r="AS34" s="141" t="s">
        <v>203</v>
      </c>
      <c r="AT34" s="141" t="s">
        <v>203</v>
      </c>
      <c r="AU34" s="141" t="s">
        <v>203</v>
      </c>
      <c r="AV34" s="141" t="s">
        <v>203</v>
      </c>
      <c r="AW34" s="141" t="s">
        <v>203</v>
      </c>
      <c r="AX34" s="141" t="s">
        <v>203</v>
      </c>
      <c r="AY34" s="141" t="s">
        <v>203</v>
      </c>
      <c r="AZ34" s="141" t="s">
        <v>203</v>
      </c>
      <c r="BA34" s="141" t="s">
        <v>203</v>
      </c>
      <c r="BB34" s="141" t="s">
        <v>203</v>
      </c>
      <c r="BC34" s="141" t="s">
        <v>203</v>
      </c>
      <c r="BD34" s="141" t="s">
        <v>203</v>
      </c>
      <c r="BE34" s="141" t="s">
        <v>203</v>
      </c>
      <c r="BF34" s="141" t="s">
        <v>203</v>
      </c>
      <c r="BG34" s="141" t="s">
        <v>203</v>
      </c>
      <c r="BH34" s="141" t="s">
        <v>203</v>
      </c>
      <c r="BI34" s="141" t="s">
        <v>203</v>
      </c>
      <c r="BJ34" s="141" t="s">
        <v>203</v>
      </c>
      <c r="BK34" s="141" t="s">
        <v>203</v>
      </c>
      <c r="BL34" s="141" t="s">
        <v>203</v>
      </c>
      <c r="BM34" s="141" t="s">
        <v>203</v>
      </c>
      <c r="BN34" s="141" t="s">
        <v>203</v>
      </c>
      <c r="BO34" s="141" t="s">
        <v>203</v>
      </c>
      <c r="BP34" s="141" t="s">
        <v>203</v>
      </c>
      <c r="BQ34" s="141" t="s">
        <v>203</v>
      </c>
      <c r="BR34" s="141" t="s">
        <v>203</v>
      </c>
      <c r="BS34" s="141" t="s">
        <v>203</v>
      </c>
      <c r="BT34" s="141" t="s">
        <v>203</v>
      </c>
      <c r="BU34" s="141" t="s">
        <v>203</v>
      </c>
      <c r="BV34" s="141" t="s">
        <v>203</v>
      </c>
      <c r="BW34" s="141" t="s">
        <v>203</v>
      </c>
      <c r="BX34" s="141" t="s">
        <v>203</v>
      </c>
      <c r="BY34" s="141" t="s">
        <v>203</v>
      </c>
      <c r="BZ34" s="141" t="s">
        <v>203</v>
      </c>
      <c r="CA34" s="141" t="s">
        <v>203</v>
      </c>
      <c r="CB34" s="141" t="s">
        <v>203</v>
      </c>
      <c r="CC34" s="141" t="s">
        <v>203</v>
      </c>
      <c r="CD34" s="141" t="s">
        <v>203</v>
      </c>
      <c r="CE34" s="141" t="s">
        <v>203</v>
      </c>
      <c r="CF34" s="141" t="s">
        <v>203</v>
      </c>
      <c r="CG34" s="141" t="s">
        <v>203</v>
      </c>
      <c r="CH34" s="141" t="s">
        <v>203</v>
      </c>
      <c r="CI34" s="141" t="s">
        <v>203</v>
      </c>
      <c r="CJ34" s="141" t="s">
        <v>203</v>
      </c>
    </row>
    <row r="35" spans="1:88" hidden="1" outlineLevel="1">
      <c r="A35" s="6" t="s">
        <v>59</v>
      </c>
      <c r="B35" s="259" t="s">
        <v>60</v>
      </c>
      <c r="C35" s="120" t="s">
        <v>203</v>
      </c>
      <c r="D35" s="141" t="s">
        <v>203</v>
      </c>
      <c r="E35" s="141" t="s">
        <v>203</v>
      </c>
      <c r="F35" s="141" t="s">
        <v>203</v>
      </c>
      <c r="G35" s="141" t="s">
        <v>203</v>
      </c>
      <c r="H35" s="141" t="s">
        <v>203</v>
      </c>
      <c r="I35" s="141" t="s">
        <v>203</v>
      </c>
      <c r="J35" s="141" t="s">
        <v>203</v>
      </c>
      <c r="K35" s="141" t="s">
        <v>203</v>
      </c>
      <c r="L35" s="141" t="s">
        <v>203</v>
      </c>
      <c r="M35" s="141" t="s">
        <v>203</v>
      </c>
      <c r="N35" s="141" t="s">
        <v>203</v>
      </c>
      <c r="O35" s="141" t="s">
        <v>203</v>
      </c>
      <c r="P35" s="141" t="s">
        <v>203</v>
      </c>
      <c r="Q35" s="141" t="s">
        <v>203</v>
      </c>
      <c r="R35" s="141" t="s">
        <v>203</v>
      </c>
      <c r="S35" s="141" t="s">
        <v>203</v>
      </c>
      <c r="T35" s="141" t="s">
        <v>203</v>
      </c>
      <c r="U35" s="141" t="s">
        <v>203</v>
      </c>
      <c r="V35" s="141" t="s">
        <v>203</v>
      </c>
      <c r="W35" s="141" t="s">
        <v>203</v>
      </c>
      <c r="X35" s="141" t="s">
        <v>203</v>
      </c>
      <c r="Y35" s="141" t="s">
        <v>203</v>
      </c>
      <c r="Z35" s="141" t="s">
        <v>203</v>
      </c>
      <c r="AA35" s="141" t="s">
        <v>203</v>
      </c>
      <c r="AB35" s="141" t="s">
        <v>203</v>
      </c>
      <c r="AC35" s="141" t="s">
        <v>203</v>
      </c>
      <c r="AD35" s="141" t="s">
        <v>203</v>
      </c>
      <c r="AE35" s="141" t="s">
        <v>203</v>
      </c>
      <c r="AF35" s="141" t="s">
        <v>203</v>
      </c>
      <c r="AG35" s="141" t="s">
        <v>203</v>
      </c>
      <c r="AH35" s="141" t="s">
        <v>203</v>
      </c>
      <c r="AI35" s="141" t="s">
        <v>203</v>
      </c>
      <c r="AJ35" s="141" t="s">
        <v>203</v>
      </c>
      <c r="AK35" s="141" t="s">
        <v>203</v>
      </c>
      <c r="AL35" s="141" t="s">
        <v>203</v>
      </c>
      <c r="AM35" s="141" t="s">
        <v>203</v>
      </c>
      <c r="AN35" s="141" t="s">
        <v>203</v>
      </c>
      <c r="AO35" s="141" t="s">
        <v>203</v>
      </c>
      <c r="AP35" s="141" t="s">
        <v>203</v>
      </c>
      <c r="AQ35" s="141" t="s">
        <v>203</v>
      </c>
      <c r="AR35" s="141" t="s">
        <v>203</v>
      </c>
      <c r="AS35" s="141" t="s">
        <v>203</v>
      </c>
      <c r="AT35" s="141" t="s">
        <v>203</v>
      </c>
      <c r="AU35" s="141" t="s">
        <v>203</v>
      </c>
      <c r="AV35" s="141" t="s">
        <v>203</v>
      </c>
      <c r="AW35" s="141" t="s">
        <v>203</v>
      </c>
      <c r="AX35" s="141" t="s">
        <v>203</v>
      </c>
      <c r="AY35" s="141" t="s">
        <v>203</v>
      </c>
      <c r="AZ35" s="141" t="s">
        <v>203</v>
      </c>
      <c r="BA35" s="141" t="s">
        <v>203</v>
      </c>
      <c r="BB35" s="141" t="s">
        <v>203</v>
      </c>
      <c r="BC35" s="141" t="s">
        <v>203</v>
      </c>
      <c r="BD35" s="141" t="s">
        <v>203</v>
      </c>
      <c r="BE35" s="141" t="s">
        <v>203</v>
      </c>
      <c r="BF35" s="141" t="s">
        <v>203</v>
      </c>
      <c r="BG35" s="141" t="s">
        <v>203</v>
      </c>
      <c r="BH35" s="141" t="s">
        <v>203</v>
      </c>
      <c r="BI35" s="141" t="s">
        <v>203</v>
      </c>
      <c r="BJ35" s="141" t="s">
        <v>203</v>
      </c>
      <c r="BK35" s="141" t="s">
        <v>203</v>
      </c>
      <c r="BL35" s="141" t="s">
        <v>203</v>
      </c>
      <c r="BM35" s="141" t="s">
        <v>203</v>
      </c>
      <c r="BN35" s="141" t="s">
        <v>203</v>
      </c>
      <c r="BO35" s="141" t="s">
        <v>203</v>
      </c>
      <c r="BP35" s="141" t="s">
        <v>203</v>
      </c>
      <c r="BQ35" s="141" t="s">
        <v>203</v>
      </c>
      <c r="BR35" s="141" t="s">
        <v>203</v>
      </c>
      <c r="BS35" s="141" t="s">
        <v>203</v>
      </c>
      <c r="BT35" s="141" t="s">
        <v>203</v>
      </c>
      <c r="BU35" s="141" t="s">
        <v>203</v>
      </c>
      <c r="BV35" s="141" t="s">
        <v>203</v>
      </c>
      <c r="BW35" s="141" t="s">
        <v>203</v>
      </c>
      <c r="BX35" s="141" t="s">
        <v>203</v>
      </c>
      <c r="BY35" s="141" t="s">
        <v>203</v>
      </c>
      <c r="BZ35" s="141" t="s">
        <v>203</v>
      </c>
      <c r="CA35" s="141" t="s">
        <v>203</v>
      </c>
      <c r="CB35" s="141" t="s">
        <v>203</v>
      </c>
      <c r="CC35" s="141" t="s">
        <v>203</v>
      </c>
      <c r="CD35" s="141" t="s">
        <v>203</v>
      </c>
      <c r="CE35" s="141" t="s">
        <v>203</v>
      </c>
      <c r="CF35" s="141" t="s">
        <v>203</v>
      </c>
      <c r="CG35" s="141" t="s">
        <v>203</v>
      </c>
      <c r="CH35" s="141" t="s">
        <v>203</v>
      </c>
      <c r="CI35" s="141" t="s">
        <v>203</v>
      </c>
      <c r="CJ35" s="141" t="s">
        <v>203</v>
      </c>
    </row>
    <row r="36" spans="1:88" hidden="1" outlineLevel="1">
      <c r="A36" s="6" t="s">
        <v>61</v>
      </c>
      <c r="B36" s="259" t="s">
        <v>62</v>
      </c>
      <c r="C36" s="120" t="s">
        <v>203</v>
      </c>
      <c r="D36" s="141" t="s">
        <v>203</v>
      </c>
      <c r="E36" s="141" t="s">
        <v>203</v>
      </c>
      <c r="F36" s="141" t="s">
        <v>203</v>
      </c>
      <c r="G36" s="141" t="s">
        <v>203</v>
      </c>
      <c r="H36" s="141" t="s">
        <v>203</v>
      </c>
      <c r="I36" s="141" t="s">
        <v>203</v>
      </c>
      <c r="J36" s="141" t="s">
        <v>203</v>
      </c>
      <c r="K36" s="141" t="s">
        <v>203</v>
      </c>
      <c r="L36" s="141" t="s">
        <v>203</v>
      </c>
      <c r="M36" s="141" t="s">
        <v>203</v>
      </c>
      <c r="N36" s="141" t="s">
        <v>203</v>
      </c>
      <c r="O36" s="141" t="s">
        <v>203</v>
      </c>
      <c r="P36" s="141" t="s">
        <v>203</v>
      </c>
      <c r="Q36" s="141" t="s">
        <v>203</v>
      </c>
      <c r="R36" s="141" t="s">
        <v>203</v>
      </c>
      <c r="S36" s="141" t="s">
        <v>203</v>
      </c>
      <c r="T36" s="141" t="s">
        <v>203</v>
      </c>
      <c r="U36" s="141" t="s">
        <v>203</v>
      </c>
      <c r="V36" s="141" t="s">
        <v>203</v>
      </c>
      <c r="W36" s="141" t="s">
        <v>203</v>
      </c>
      <c r="X36" s="141" t="s">
        <v>203</v>
      </c>
      <c r="Y36" s="141" t="s">
        <v>203</v>
      </c>
      <c r="Z36" s="141" t="s">
        <v>203</v>
      </c>
      <c r="AA36" s="141" t="s">
        <v>203</v>
      </c>
      <c r="AB36" s="141" t="s">
        <v>203</v>
      </c>
      <c r="AC36" s="141" t="s">
        <v>203</v>
      </c>
      <c r="AD36" s="141" t="s">
        <v>203</v>
      </c>
      <c r="AE36" s="141" t="s">
        <v>203</v>
      </c>
      <c r="AF36" s="141" t="s">
        <v>203</v>
      </c>
      <c r="AG36" s="141" t="s">
        <v>203</v>
      </c>
      <c r="AH36" s="141" t="s">
        <v>203</v>
      </c>
      <c r="AI36" s="141" t="s">
        <v>203</v>
      </c>
      <c r="AJ36" s="141" t="s">
        <v>203</v>
      </c>
      <c r="AK36" s="141" t="s">
        <v>203</v>
      </c>
      <c r="AL36" s="141" t="s">
        <v>203</v>
      </c>
      <c r="AM36" s="141" t="s">
        <v>203</v>
      </c>
      <c r="AN36" s="141" t="s">
        <v>203</v>
      </c>
      <c r="AO36" s="141" t="s">
        <v>203</v>
      </c>
      <c r="AP36" s="141" t="s">
        <v>203</v>
      </c>
      <c r="AQ36" s="141" t="s">
        <v>203</v>
      </c>
      <c r="AR36" s="141" t="s">
        <v>203</v>
      </c>
      <c r="AS36" s="141" t="s">
        <v>203</v>
      </c>
      <c r="AT36" s="141" t="s">
        <v>203</v>
      </c>
      <c r="AU36" s="141" t="s">
        <v>203</v>
      </c>
      <c r="AV36" s="141" t="s">
        <v>203</v>
      </c>
      <c r="AW36" s="141" t="s">
        <v>203</v>
      </c>
      <c r="AX36" s="141" t="s">
        <v>203</v>
      </c>
      <c r="AY36" s="141" t="s">
        <v>203</v>
      </c>
      <c r="AZ36" s="141" t="s">
        <v>203</v>
      </c>
      <c r="BA36" s="141" t="s">
        <v>203</v>
      </c>
      <c r="BB36" s="141" t="s">
        <v>203</v>
      </c>
      <c r="BC36" s="141" t="s">
        <v>203</v>
      </c>
      <c r="BD36" s="141" t="s">
        <v>203</v>
      </c>
      <c r="BE36" s="141" t="s">
        <v>203</v>
      </c>
      <c r="BF36" s="141" t="s">
        <v>203</v>
      </c>
      <c r="BG36" s="141" t="s">
        <v>203</v>
      </c>
      <c r="BH36" s="141" t="s">
        <v>203</v>
      </c>
      <c r="BI36" s="141" t="s">
        <v>203</v>
      </c>
      <c r="BJ36" s="141" t="s">
        <v>203</v>
      </c>
      <c r="BK36" s="141" t="s">
        <v>203</v>
      </c>
      <c r="BL36" s="141" t="s">
        <v>203</v>
      </c>
      <c r="BM36" s="141" t="s">
        <v>203</v>
      </c>
      <c r="BN36" s="141" t="s">
        <v>203</v>
      </c>
      <c r="BO36" s="141" t="s">
        <v>203</v>
      </c>
      <c r="BP36" s="141" t="s">
        <v>203</v>
      </c>
      <c r="BQ36" s="141" t="s">
        <v>203</v>
      </c>
      <c r="BR36" s="141" t="s">
        <v>203</v>
      </c>
      <c r="BS36" s="141" t="s">
        <v>203</v>
      </c>
      <c r="BT36" s="141" t="s">
        <v>203</v>
      </c>
      <c r="BU36" s="141" t="s">
        <v>203</v>
      </c>
      <c r="BV36" s="141" t="s">
        <v>203</v>
      </c>
      <c r="BW36" s="141" t="s">
        <v>203</v>
      </c>
      <c r="BX36" s="141" t="s">
        <v>203</v>
      </c>
      <c r="BY36" s="141" t="s">
        <v>203</v>
      </c>
      <c r="BZ36" s="141" t="s">
        <v>203</v>
      </c>
      <c r="CA36" s="141" t="s">
        <v>203</v>
      </c>
      <c r="CB36" s="141" t="s">
        <v>203</v>
      </c>
      <c r="CC36" s="141" t="s">
        <v>203</v>
      </c>
      <c r="CD36" s="141" t="s">
        <v>203</v>
      </c>
      <c r="CE36" s="141" t="s">
        <v>203</v>
      </c>
      <c r="CF36" s="141" t="s">
        <v>203</v>
      </c>
      <c r="CG36" s="141" t="s">
        <v>203</v>
      </c>
      <c r="CH36" s="141" t="s">
        <v>203</v>
      </c>
      <c r="CI36" s="141" t="s">
        <v>203</v>
      </c>
      <c r="CJ36" s="141" t="s">
        <v>203</v>
      </c>
    </row>
    <row r="37" spans="1:88" hidden="1" outlineLevel="1">
      <c r="A37" s="6" t="s">
        <v>63</v>
      </c>
      <c r="B37" s="259" t="s">
        <v>64</v>
      </c>
      <c r="C37" s="120" t="s">
        <v>203</v>
      </c>
      <c r="D37" s="141" t="s">
        <v>203</v>
      </c>
      <c r="E37" s="141" t="s">
        <v>203</v>
      </c>
      <c r="F37" s="141" t="s">
        <v>203</v>
      </c>
      <c r="G37" s="141" t="s">
        <v>203</v>
      </c>
      <c r="H37" s="141" t="s">
        <v>203</v>
      </c>
      <c r="I37" s="141" t="s">
        <v>203</v>
      </c>
      <c r="J37" s="141" t="s">
        <v>203</v>
      </c>
      <c r="K37" s="141" t="s">
        <v>203</v>
      </c>
      <c r="L37" s="141" t="s">
        <v>203</v>
      </c>
      <c r="M37" s="141" t="s">
        <v>203</v>
      </c>
      <c r="N37" s="141" t="s">
        <v>203</v>
      </c>
      <c r="O37" s="141" t="s">
        <v>203</v>
      </c>
      <c r="P37" s="141" t="s">
        <v>203</v>
      </c>
      <c r="Q37" s="141" t="s">
        <v>203</v>
      </c>
      <c r="R37" s="141" t="s">
        <v>203</v>
      </c>
      <c r="S37" s="141" t="s">
        <v>203</v>
      </c>
      <c r="T37" s="141" t="s">
        <v>203</v>
      </c>
      <c r="U37" s="141" t="s">
        <v>203</v>
      </c>
      <c r="V37" s="141" t="s">
        <v>203</v>
      </c>
      <c r="W37" s="141" t="s">
        <v>203</v>
      </c>
      <c r="X37" s="141" t="s">
        <v>203</v>
      </c>
      <c r="Y37" s="141" t="s">
        <v>203</v>
      </c>
      <c r="Z37" s="141" t="s">
        <v>203</v>
      </c>
      <c r="AA37" s="141" t="s">
        <v>203</v>
      </c>
      <c r="AB37" s="141" t="s">
        <v>203</v>
      </c>
      <c r="AC37" s="141" t="s">
        <v>203</v>
      </c>
      <c r="AD37" s="141" t="s">
        <v>203</v>
      </c>
      <c r="AE37" s="141" t="s">
        <v>203</v>
      </c>
      <c r="AF37" s="141" t="s">
        <v>203</v>
      </c>
      <c r="AG37" s="141" t="s">
        <v>203</v>
      </c>
      <c r="AH37" s="141" t="s">
        <v>203</v>
      </c>
      <c r="AI37" s="141" t="s">
        <v>203</v>
      </c>
      <c r="AJ37" s="141" t="s">
        <v>203</v>
      </c>
      <c r="AK37" s="141" t="s">
        <v>203</v>
      </c>
      <c r="AL37" s="141" t="s">
        <v>203</v>
      </c>
      <c r="AM37" s="141" t="s">
        <v>203</v>
      </c>
      <c r="AN37" s="141" t="s">
        <v>203</v>
      </c>
      <c r="AO37" s="141" t="s">
        <v>203</v>
      </c>
      <c r="AP37" s="141" t="s">
        <v>203</v>
      </c>
      <c r="AQ37" s="141" t="s">
        <v>203</v>
      </c>
      <c r="AR37" s="141" t="s">
        <v>203</v>
      </c>
      <c r="AS37" s="141" t="s">
        <v>203</v>
      </c>
      <c r="AT37" s="141" t="s">
        <v>203</v>
      </c>
      <c r="AU37" s="141" t="s">
        <v>203</v>
      </c>
      <c r="AV37" s="141" t="s">
        <v>203</v>
      </c>
      <c r="AW37" s="141" t="s">
        <v>203</v>
      </c>
      <c r="AX37" s="141" t="s">
        <v>203</v>
      </c>
      <c r="AY37" s="141" t="s">
        <v>203</v>
      </c>
      <c r="AZ37" s="141" t="s">
        <v>203</v>
      </c>
      <c r="BA37" s="141" t="s">
        <v>203</v>
      </c>
      <c r="BB37" s="141" t="s">
        <v>203</v>
      </c>
      <c r="BC37" s="141" t="s">
        <v>203</v>
      </c>
      <c r="BD37" s="141" t="s">
        <v>203</v>
      </c>
      <c r="BE37" s="141" t="s">
        <v>203</v>
      </c>
      <c r="BF37" s="141" t="s">
        <v>203</v>
      </c>
      <c r="BG37" s="141" t="s">
        <v>203</v>
      </c>
      <c r="BH37" s="141" t="s">
        <v>203</v>
      </c>
      <c r="BI37" s="141" t="s">
        <v>203</v>
      </c>
      <c r="BJ37" s="141" t="s">
        <v>203</v>
      </c>
      <c r="BK37" s="141" t="s">
        <v>203</v>
      </c>
      <c r="BL37" s="141" t="s">
        <v>203</v>
      </c>
      <c r="BM37" s="141" t="s">
        <v>203</v>
      </c>
      <c r="BN37" s="141" t="s">
        <v>203</v>
      </c>
      <c r="BO37" s="141" t="s">
        <v>203</v>
      </c>
      <c r="BP37" s="141" t="s">
        <v>203</v>
      </c>
      <c r="BQ37" s="141" t="s">
        <v>203</v>
      </c>
      <c r="BR37" s="141" t="s">
        <v>203</v>
      </c>
      <c r="BS37" s="141" t="s">
        <v>203</v>
      </c>
      <c r="BT37" s="141" t="s">
        <v>203</v>
      </c>
      <c r="BU37" s="141" t="s">
        <v>203</v>
      </c>
      <c r="BV37" s="141" t="s">
        <v>203</v>
      </c>
      <c r="BW37" s="141" t="s">
        <v>203</v>
      </c>
      <c r="BX37" s="141" t="s">
        <v>203</v>
      </c>
      <c r="BY37" s="141" t="s">
        <v>203</v>
      </c>
      <c r="BZ37" s="141" t="s">
        <v>203</v>
      </c>
      <c r="CA37" s="141" t="s">
        <v>203</v>
      </c>
      <c r="CB37" s="141" t="s">
        <v>203</v>
      </c>
      <c r="CC37" s="141" t="s">
        <v>203</v>
      </c>
      <c r="CD37" s="141" t="s">
        <v>203</v>
      </c>
      <c r="CE37" s="141" t="s">
        <v>203</v>
      </c>
      <c r="CF37" s="141" t="s">
        <v>203</v>
      </c>
      <c r="CG37" s="141" t="s">
        <v>203</v>
      </c>
      <c r="CH37" s="141" t="s">
        <v>203</v>
      </c>
      <c r="CI37" s="141" t="s">
        <v>203</v>
      </c>
      <c r="CJ37" s="141" t="s">
        <v>203</v>
      </c>
    </row>
    <row r="38" spans="1:88" ht="48" hidden="1" outlineLevel="1">
      <c r="A38" s="6" t="s">
        <v>63</v>
      </c>
      <c r="B38" s="259" t="s">
        <v>65</v>
      </c>
      <c r="C38" s="120" t="s">
        <v>203</v>
      </c>
      <c r="D38" s="141" t="s">
        <v>203</v>
      </c>
      <c r="E38" s="141" t="s">
        <v>203</v>
      </c>
      <c r="F38" s="141" t="s">
        <v>203</v>
      </c>
      <c r="G38" s="141" t="s">
        <v>203</v>
      </c>
      <c r="H38" s="141" t="s">
        <v>203</v>
      </c>
      <c r="I38" s="141" t="s">
        <v>203</v>
      </c>
      <c r="J38" s="141" t="s">
        <v>203</v>
      </c>
      <c r="K38" s="141" t="s">
        <v>203</v>
      </c>
      <c r="L38" s="141" t="s">
        <v>203</v>
      </c>
      <c r="M38" s="141" t="s">
        <v>203</v>
      </c>
      <c r="N38" s="141" t="s">
        <v>203</v>
      </c>
      <c r="O38" s="141" t="s">
        <v>203</v>
      </c>
      <c r="P38" s="141" t="s">
        <v>203</v>
      </c>
      <c r="Q38" s="141" t="s">
        <v>203</v>
      </c>
      <c r="R38" s="141" t="s">
        <v>203</v>
      </c>
      <c r="S38" s="141" t="s">
        <v>203</v>
      </c>
      <c r="T38" s="141" t="s">
        <v>203</v>
      </c>
      <c r="U38" s="141" t="s">
        <v>203</v>
      </c>
      <c r="V38" s="141" t="s">
        <v>203</v>
      </c>
      <c r="W38" s="141" t="s">
        <v>203</v>
      </c>
      <c r="X38" s="141" t="s">
        <v>203</v>
      </c>
      <c r="Y38" s="141" t="s">
        <v>203</v>
      </c>
      <c r="Z38" s="141" t="s">
        <v>203</v>
      </c>
      <c r="AA38" s="141" t="s">
        <v>203</v>
      </c>
      <c r="AB38" s="141" t="s">
        <v>203</v>
      </c>
      <c r="AC38" s="141" t="s">
        <v>203</v>
      </c>
      <c r="AD38" s="141" t="s">
        <v>203</v>
      </c>
      <c r="AE38" s="141" t="s">
        <v>203</v>
      </c>
      <c r="AF38" s="141" t="s">
        <v>203</v>
      </c>
      <c r="AG38" s="141" t="s">
        <v>203</v>
      </c>
      <c r="AH38" s="141" t="s">
        <v>203</v>
      </c>
      <c r="AI38" s="141" t="s">
        <v>203</v>
      </c>
      <c r="AJ38" s="141" t="s">
        <v>203</v>
      </c>
      <c r="AK38" s="141" t="s">
        <v>203</v>
      </c>
      <c r="AL38" s="141" t="s">
        <v>203</v>
      </c>
      <c r="AM38" s="141" t="s">
        <v>203</v>
      </c>
      <c r="AN38" s="141" t="s">
        <v>203</v>
      </c>
      <c r="AO38" s="141" t="s">
        <v>203</v>
      </c>
      <c r="AP38" s="141" t="s">
        <v>203</v>
      </c>
      <c r="AQ38" s="141" t="s">
        <v>203</v>
      </c>
      <c r="AR38" s="141" t="s">
        <v>203</v>
      </c>
      <c r="AS38" s="141" t="s">
        <v>203</v>
      </c>
      <c r="AT38" s="141" t="s">
        <v>203</v>
      </c>
      <c r="AU38" s="141" t="s">
        <v>203</v>
      </c>
      <c r="AV38" s="141" t="s">
        <v>203</v>
      </c>
      <c r="AW38" s="141" t="s">
        <v>203</v>
      </c>
      <c r="AX38" s="141" t="s">
        <v>203</v>
      </c>
      <c r="AY38" s="141" t="s">
        <v>203</v>
      </c>
      <c r="AZ38" s="141" t="s">
        <v>203</v>
      </c>
      <c r="BA38" s="141" t="s">
        <v>203</v>
      </c>
      <c r="BB38" s="141" t="s">
        <v>203</v>
      </c>
      <c r="BC38" s="141" t="s">
        <v>203</v>
      </c>
      <c r="BD38" s="141" t="s">
        <v>203</v>
      </c>
      <c r="BE38" s="141" t="s">
        <v>203</v>
      </c>
      <c r="BF38" s="141" t="s">
        <v>203</v>
      </c>
      <c r="BG38" s="141" t="s">
        <v>203</v>
      </c>
      <c r="BH38" s="141" t="s">
        <v>203</v>
      </c>
      <c r="BI38" s="141" t="s">
        <v>203</v>
      </c>
      <c r="BJ38" s="141" t="s">
        <v>203</v>
      </c>
      <c r="BK38" s="141" t="s">
        <v>203</v>
      </c>
      <c r="BL38" s="141" t="s">
        <v>203</v>
      </c>
      <c r="BM38" s="141" t="s">
        <v>203</v>
      </c>
      <c r="BN38" s="141" t="s">
        <v>203</v>
      </c>
      <c r="BO38" s="141" t="s">
        <v>203</v>
      </c>
      <c r="BP38" s="141" t="s">
        <v>203</v>
      </c>
      <c r="BQ38" s="141" t="s">
        <v>203</v>
      </c>
      <c r="BR38" s="141" t="s">
        <v>203</v>
      </c>
      <c r="BS38" s="141" t="s">
        <v>203</v>
      </c>
      <c r="BT38" s="141" t="s">
        <v>203</v>
      </c>
      <c r="BU38" s="141" t="s">
        <v>203</v>
      </c>
      <c r="BV38" s="141" t="s">
        <v>203</v>
      </c>
      <c r="BW38" s="141" t="s">
        <v>203</v>
      </c>
      <c r="BX38" s="141" t="s">
        <v>203</v>
      </c>
      <c r="BY38" s="141" t="s">
        <v>203</v>
      </c>
      <c r="BZ38" s="141" t="s">
        <v>203</v>
      </c>
      <c r="CA38" s="141" t="s">
        <v>203</v>
      </c>
      <c r="CB38" s="141" t="s">
        <v>203</v>
      </c>
      <c r="CC38" s="141" t="s">
        <v>203</v>
      </c>
      <c r="CD38" s="141" t="s">
        <v>203</v>
      </c>
      <c r="CE38" s="141" t="s">
        <v>203</v>
      </c>
      <c r="CF38" s="141" t="s">
        <v>203</v>
      </c>
      <c r="CG38" s="141" t="s">
        <v>203</v>
      </c>
      <c r="CH38" s="141" t="s">
        <v>203</v>
      </c>
      <c r="CI38" s="141" t="s">
        <v>203</v>
      </c>
      <c r="CJ38" s="141" t="s">
        <v>203</v>
      </c>
    </row>
    <row r="39" spans="1:88" ht="48" hidden="1" outlineLevel="1">
      <c r="A39" s="6" t="s">
        <v>63</v>
      </c>
      <c r="B39" s="259" t="s">
        <v>66</v>
      </c>
      <c r="C39" s="120" t="s">
        <v>203</v>
      </c>
      <c r="D39" s="141" t="s">
        <v>203</v>
      </c>
      <c r="E39" s="141" t="s">
        <v>203</v>
      </c>
      <c r="F39" s="141" t="s">
        <v>203</v>
      </c>
      <c r="G39" s="141" t="s">
        <v>203</v>
      </c>
      <c r="H39" s="141" t="s">
        <v>203</v>
      </c>
      <c r="I39" s="141" t="s">
        <v>203</v>
      </c>
      <c r="J39" s="141" t="s">
        <v>203</v>
      </c>
      <c r="K39" s="141" t="s">
        <v>203</v>
      </c>
      <c r="L39" s="141" t="s">
        <v>203</v>
      </c>
      <c r="M39" s="141" t="s">
        <v>203</v>
      </c>
      <c r="N39" s="141" t="s">
        <v>203</v>
      </c>
      <c r="O39" s="141" t="s">
        <v>203</v>
      </c>
      <c r="P39" s="141" t="s">
        <v>203</v>
      </c>
      <c r="Q39" s="141" t="s">
        <v>203</v>
      </c>
      <c r="R39" s="141" t="s">
        <v>203</v>
      </c>
      <c r="S39" s="141" t="s">
        <v>203</v>
      </c>
      <c r="T39" s="141" t="s">
        <v>203</v>
      </c>
      <c r="U39" s="141" t="s">
        <v>203</v>
      </c>
      <c r="V39" s="141" t="s">
        <v>203</v>
      </c>
      <c r="W39" s="141" t="s">
        <v>203</v>
      </c>
      <c r="X39" s="141" t="s">
        <v>203</v>
      </c>
      <c r="Y39" s="141" t="s">
        <v>203</v>
      </c>
      <c r="Z39" s="141" t="s">
        <v>203</v>
      </c>
      <c r="AA39" s="141" t="s">
        <v>203</v>
      </c>
      <c r="AB39" s="141" t="s">
        <v>203</v>
      </c>
      <c r="AC39" s="141" t="s">
        <v>203</v>
      </c>
      <c r="AD39" s="141" t="s">
        <v>203</v>
      </c>
      <c r="AE39" s="141" t="s">
        <v>203</v>
      </c>
      <c r="AF39" s="141" t="s">
        <v>203</v>
      </c>
      <c r="AG39" s="141" t="s">
        <v>203</v>
      </c>
      <c r="AH39" s="141" t="s">
        <v>203</v>
      </c>
      <c r="AI39" s="141" t="s">
        <v>203</v>
      </c>
      <c r="AJ39" s="141" t="s">
        <v>203</v>
      </c>
      <c r="AK39" s="141" t="s">
        <v>203</v>
      </c>
      <c r="AL39" s="141" t="s">
        <v>203</v>
      </c>
      <c r="AM39" s="141" t="s">
        <v>203</v>
      </c>
      <c r="AN39" s="141" t="s">
        <v>203</v>
      </c>
      <c r="AO39" s="141" t="s">
        <v>203</v>
      </c>
      <c r="AP39" s="141" t="s">
        <v>203</v>
      </c>
      <c r="AQ39" s="141" t="s">
        <v>203</v>
      </c>
      <c r="AR39" s="141" t="s">
        <v>203</v>
      </c>
      <c r="AS39" s="141" t="s">
        <v>203</v>
      </c>
      <c r="AT39" s="141" t="s">
        <v>203</v>
      </c>
      <c r="AU39" s="141" t="s">
        <v>203</v>
      </c>
      <c r="AV39" s="141" t="s">
        <v>203</v>
      </c>
      <c r="AW39" s="141" t="s">
        <v>203</v>
      </c>
      <c r="AX39" s="141" t="s">
        <v>203</v>
      </c>
      <c r="AY39" s="141" t="s">
        <v>203</v>
      </c>
      <c r="AZ39" s="141" t="s">
        <v>203</v>
      </c>
      <c r="BA39" s="141" t="s">
        <v>203</v>
      </c>
      <c r="BB39" s="141" t="s">
        <v>203</v>
      </c>
      <c r="BC39" s="141" t="s">
        <v>203</v>
      </c>
      <c r="BD39" s="141" t="s">
        <v>203</v>
      </c>
      <c r="BE39" s="141" t="s">
        <v>203</v>
      </c>
      <c r="BF39" s="141" t="s">
        <v>203</v>
      </c>
      <c r="BG39" s="141" t="s">
        <v>203</v>
      </c>
      <c r="BH39" s="141" t="s">
        <v>203</v>
      </c>
      <c r="BI39" s="141" t="s">
        <v>203</v>
      </c>
      <c r="BJ39" s="141" t="s">
        <v>203</v>
      </c>
      <c r="BK39" s="141" t="s">
        <v>203</v>
      </c>
      <c r="BL39" s="141" t="s">
        <v>203</v>
      </c>
      <c r="BM39" s="141" t="s">
        <v>203</v>
      </c>
      <c r="BN39" s="141" t="s">
        <v>203</v>
      </c>
      <c r="BO39" s="141" t="s">
        <v>203</v>
      </c>
      <c r="BP39" s="141" t="s">
        <v>203</v>
      </c>
      <c r="BQ39" s="141" t="s">
        <v>203</v>
      </c>
      <c r="BR39" s="141" t="s">
        <v>203</v>
      </c>
      <c r="BS39" s="141" t="s">
        <v>203</v>
      </c>
      <c r="BT39" s="141" t="s">
        <v>203</v>
      </c>
      <c r="BU39" s="141" t="s">
        <v>203</v>
      </c>
      <c r="BV39" s="141" t="s">
        <v>203</v>
      </c>
      <c r="BW39" s="141" t="s">
        <v>203</v>
      </c>
      <c r="BX39" s="141" t="s">
        <v>203</v>
      </c>
      <c r="BY39" s="141" t="s">
        <v>203</v>
      </c>
      <c r="BZ39" s="141" t="s">
        <v>203</v>
      </c>
      <c r="CA39" s="141" t="s">
        <v>203</v>
      </c>
      <c r="CB39" s="141" t="s">
        <v>203</v>
      </c>
      <c r="CC39" s="141" t="s">
        <v>203</v>
      </c>
      <c r="CD39" s="141" t="s">
        <v>203</v>
      </c>
      <c r="CE39" s="141" t="s">
        <v>203</v>
      </c>
      <c r="CF39" s="141" t="s">
        <v>203</v>
      </c>
      <c r="CG39" s="141" t="s">
        <v>203</v>
      </c>
      <c r="CH39" s="141" t="s">
        <v>203</v>
      </c>
      <c r="CI39" s="141" t="s">
        <v>203</v>
      </c>
      <c r="CJ39" s="141" t="s">
        <v>203</v>
      </c>
    </row>
    <row r="40" spans="1:88" ht="48" hidden="1" outlineLevel="1">
      <c r="A40" s="6" t="s">
        <v>63</v>
      </c>
      <c r="B40" s="259" t="s">
        <v>67</v>
      </c>
      <c r="C40" s="120" t="s">
        <v>203</v>
      </c>
      <c r="D40" s="141" t="s">
        <v>203</v>
      </c>
      <c r="E40" s="141" t="s">
        <v>203</v>
      </c>
      <c r="F40" s="141" t="s">
        <v>203</v>
      </c>
      <c r="G40" s="141" t="s">
        <v>203</v>
      </c>
      <c r="H40" s="141" t="s">
        <v>203</v>
      </c>
      <c r="I40" s="141" t="s">
        <v>203</v>
      </c>
      <c r="J40" s="141" t="s">
        <v>203</v>
      </c>
      <c r="K40" s="141" t="s">
        <v>203</v>
      </c>
      <c r="L40" s="141" t="s">
        <v>203</v>
      </c>
      <c r="M40" s="141" t="s">
        <v>203</v>
      </c>
      <c r="N40" s="141" t="s">
        <v>203</v>
      </c>
      <c r="O40" s="141" t="s">
        <v>203</v>
      </c>
      <c r="P40" s="141" t="s">
        <v>203</v>
      </c>
      <c r="Q40" s="141" t="s">
        <v>203</v>
      </c>
      <c r="R40" s="141" t="s">
        <v>203</v>
      </c>
      <c r="S40" s="141" t="s">
        <v>203</v>
      </c>
      <c r="T40" s="141" t="s">
        <v>203</v>
      </c>
      <c r="U40" s="141" t="s">
        <v>203</v>
      </c>
      <c r="V40" s="141" t="s">
        <v>203</v>
      </c>
      <c r="W40" s="141" t="s">
        <v>203</v>
      </c>
      <c r="X40" s="141" t="s">
        <v>203</v>
      </c>
      <c r="Y40" s="141" t="s">
        <v>203</v>
      </c>
      <c r="Z40" s="141" t="s">
        <v>203</v>
      </c>
      <c r="AA40" s="141" t="s">
        <v>203</v>
      </c>
      <c r="AB40" s="141" t="s">
        <v>203</v>
      </c>
      <c r="AC40" s="141" t="s">
        <v>203</v>
      </c>
      <c r="AD40" s="141" t="s">
        <v>203</v>
      </c>
      <c r="AE40" s="141" t="s">
        <v>203</v>
      </c>
      <c r="AF40" s="141" t="s">
        <v>203</v>
      </c>
      <c r="AG40" s="141" t="s">
        <v>203</v>
      </c>
      <c r="AH40" s="141" t="s">
        <v>203</v>
      </c>
      <c r="AI40" s="141" t="s">
        <v>203</v>
      </c>
      <c r="AJ40" s="141" t="s">
        <v>203</v>
      </c>
      <c r="AK40" s="141" t="s">
        <v>203</v>
      </c>
      <c r="AL40" s="141" t="s">
        <v>203</v>
      </c>
      <c r="AM40" s="141" t="s">
        <v>203</v>
      </c>
      <c r="AN40" s="141" t="s">
        <v>203</v>
      </c>
      <c r="AO40" s="141" t="s">
        <v>203</v>
      </c>
      <c r="AP40" s="141" t="s">
        <v>203</v>
      </c>
      <c r="AQ40" s="141" t="s">
        <v>203</v>
      </c>
      <c r="AR40" s="141" t="s">
        <v>203</v>
      </c>
      <c r="AS40" s="141" t="s">
        <v>203</v>
      </c>
      <c r="AT40" s="141" t="s">
        <v>203</v>
      </c>
      <c r="AU40" s="141" t="s">
        <v>203</v>
      </c>
      <c r="AV40" s="141" t="s">
        <v>203</v>
      </c>
      <c r="AW40" s="141" t="s">
        <v>203</v>
      </c>
      <c r="AX40" s="141" t="s">
        <v>203</v>
      </c>
      <c r="AY40" s="141" t="s">
        <v>203</v>
      </c>
      <c r="AZ40" s="141" t="s">
        <v>203</v>
      </c>
      <c r="BA40" s="141" t="s">
        <v>203</v>
      </c>
      <c r="BB40" s="141" t="s">
        <v>203</v>
      </c>
      <c r="BC40" s="141" t="s">
        <v>203</v>
      </c>
      <c r="BD40" s="141" t="s">
        <v>203</v>
      </c>
      <c r="BE40" s="141" t="s">
        <v>203</v>
      </c>
      <c r="BF40" s="141" t="s">
        <v>203</v>
      </c>
      <c r="BG40" s="141" t="s">
        <v>203</v>
      </c>
      <c r="BH40" s="141" t="s">
        <v>203</v>
      </c>
      <c r="BI40" s="141" t="s">
        <v>203</v>
      </c>
      <c r="BJ40" s="141" t="s">
        <v>203</v>
      </c>
      <c r="BK40" s="141" t="s">
        <v>203</v>
      </c>
      <c r="BL40" s="141" t="s">
        <v>203</v>
      </c>
      <c r="BM40" s="141" t="s">
        <v>203</v>
      </c>
      <c r="BN40" s="141" t="s">
        <v>203</v>
      </c>
      <c r="BO40" s="141" t="s">
        <v>203</v>
      </c>
      <c r="BP40" s="141" t="s">
        <v>203</v>
      </c>
      <c r="BQ40" s="141" t="s">
        <v>203</v>
      </c>
      <c r="BR40" s="141" t="s">
        <v>203</v>
      </c>
      <c r="BS40" s="141" t="s">
        <v>203</v>
      </c>
      <c r="BT40" s="141" t="s">
        <v>203</v>
      </c>
      <c r="BU40" s="141" t="s">
        <v>203</v>
      </c>
      <c r="BV40" s="141" t="s">
        <v>203</v>
      </c>
      <c r="BW40" s="141" t="s">
        <v>203</v>
      </c>
      <c r="BX40" s="141" t="s">
        <v>203</v>
      </c>
      <c r="BY40" s="141" t="s">
        <v>203</v>
      </c>
      <c r="BZ40" s="141" t="s">
        <v>203</v>
      </c>
      <c r="CA40" s="141" t="s">
        <v>203</v>
      </c>
      <c r="CB40" s="141" t="s">
        <v>203</v>
      </c>
      <c r="CC40" s="141" t="s">
        <v>203</v>
      </c>
      <c r="CD40" s="141" t="s">
        <v>203</v>
      </c>
      <c r="CE40" s="141" t="s">
        <v>203</v>
      </c>
      <c r="CF40" s="141" t="s">
        <v>203</v>
      </c>
      <c r="CG40" s="141" t="s">
        <v>203</v>
      </c>
      <c r="CH40" s="141" t="s">
        <v>203</v>
      </c>
      <c r="CI40" s="141" t="s">
        <v>203</v>
      </c>
      <c r="CJ40" s="141" t="s">
        <v>203</v>
      </c>
    </row>
    <row r="41" spans="1:88" hidden="1" outlineLevel="1">
      <c r="A41" s="6" t="s">
        <v>68</v>
      </c>
      <c r="B41" s="259" t="s">
        <v>64</v>
      </c>
      <c r="C41" s="120" t="s">
        <v>203</v>
      </c>
      <c r="D41" s="141" t="s">
        <v>203</v>
      </c>
      <c r="E41" s="141" t="s">
        <v>203</v>
      </c>
      <c r="F41" s="141" t="s">
        <v>203</v>
      </c>
      <c r="G41" s="141" t="s">
        <v>203</v>
      </c>
      <c r="H41" s="141" t="s">
        <v>203</v>
      </c>
      <c r="I41" s="141" t="s">
        <v>203</v>
      </c>
      <c r="J41" s="141" t="s">
        <v>203</v>
      </c>
      <c r="K41" s="141" t="s">
        <v>203</v>
      </c>
      <c r="L41" s="141" t="s">
        <v>203</v>
      </c>
      <c r="M41" s="141" t="s">
        <v>203</v>
      </c>
      <c r="N41" s="141" t="s">
        <v>203</v>
      </c>
      <c r="O41" s="141" t="s">
        <v>203</v>
      </c>
      <c r="P41" s="141" t="s">
        <v>203</v>
      </c>
      <c r="Q41" s="141" t="s">
        <v>203</v>
      </c>
      <c r="R41" s="141" t="s">
        <v>203</v>
      </c>
      <c r="S41" s="141" t="s">
        <v>203</v>
      </c>
      <c r="T41" s="141" t="s">
        <v>203</v>
      </c>
      <c r="U41" s="141" t="s">
        <v>203</v>
      </c>
      <c r="V41" s="141" t="s">
        <v>203</v>
      </c>
      <c r="W41" s="141" t="s">
        <v>203</v>
      </c>
      <c r="X41" s="141" t="s">
        <v>203</v>
      </c>
      <c r="Y41" s="141" t="s">
        <v>203</v>
      </c>
      <c r="Z41" s="141" t="s">
        <v>203</v>
      </c>
      <c r="AA41" s="141" t="s">
        <v>203</v>
      </c>
      <c r="AB41" s="141" t="s">
        <v>203</v>
      </c>
      <c r="AC41" s="141" t="s">
        <v>203</v>
      </c>
      <c r="AD41" s="141" t="s">
        <v>203</v>
      </c>
      <c r="AE41" s="141" t="s">
        <v>203</v>
      </c>
      <c r="AF41" s="141" t="s">
        <v>203</v>
      </c>
      <c r="AG41" s="141" t="s">
        <v>203</v>
      </c>
      <c r="AH41" s="141" t="s">
        <v>203</v>
      </c>
      <c r="AI41" s="141" t="s">
        <v>203</v>
      </c>
      <c r="AJ41" s="141" t="s">
        <v>203</v>
      </c>
      <c r="AK41" s="141" t="s">
        <v>203</v>
      </c>
      <c r="AL41" s="141" t="s">
        <v>203</v>
      </c>
      <c r="AM41" s="141" t="s">
        <v>203</v>
      </c>
      <c r="AN41" s="141" t="s">
        <v>203</v>
      </c>
      <c r="AO41" s="141" t="s">
        <v>203</v>
      </c>
      <c r="AP41" s="141" t="s">
        <v>203</v>
      </c>
      <c r="AQ41" s="141" t="s">
        <v>203</v>
      </c>
      <c r="AR41" s="141" t="s">
        <v>203</v>
      </c>
      <c r="AS41" s="141" t="s">
        <v>203</v>
      </c>
      <c r="AT41" s="141" t="s">
        <v>203</v>
      </c>
      <c r="AU41" s="141" t="s">
        <v>203</v>
      </c>
      <c r="AV41" s="141" t="s">
        <v>203</v>
      </c>
      <c r="AW41" s="141" t="s">
        <v>203</v>
      </c>
      <c r="AX41" s="141" t="s">
        <v>203</v>
      </c>
      <c r="AY41" s="141" t="s">
        <v>203</v>
      </c>
      <c r="AZ41" s="141" t="s">
        <v>203</v>
      </c>
      <c r="BA41" s="141" t="s">
        <v>203</v>
      </c>
      <c r="BB41" s="141" t="s">
        <v>203</v>
      </c>
      <c r="BC41" s="141" t="s">
        <v>203</v>
      </c>
      <c r="BD41" s="141" t="s">
        <v>203</v>
      </c>
      <c r="BE41" s="141" t="s">
        <v>203</v>
      </c>
      <c r="BF41" s="141" t="s">
        <v>203</v>
      </c>
      <c r="BG41" s="141" t="s">
        <v>203</v>
      </c>
      <c r="BH41" s="141" t="s">
        <v>203</v>
      </c>
      <c r="BI41" s="141" t="s">
        <v>203</v>
      </c>
      <c r="BJ41" s="141" t="s">
        <v>203</v>
      </c>
      <c r="BK41" s="141" t="s">
        <v>203</v>
      </c>
      <c r="BL41" s="141" t="s">
        <v>203</v>
      </c>
      <c r="BM41" s="141" t="s">
        <v>203</v>
      </c>
      <c r="BN41" s="141" t="s">
        <v>203</v>
      </c>
      <c r="BO41" s="141" t="s">
        <v>203</v>
      </c>
      <c r="BP41" s="141" t="s">
        <v>203</v>
      </c>
      <c r="BQ41" s="141" t="s">
        <v>203</v>
      </c>
      <c r="BR41" s="141" t="s">
        <v>203</v>
      </c>
      <c r="BS41" s="141" t="s">
        <v>203</v>
      </c>
      <c r="BT41" s="141" t="s">
        <v>203</v>
      </c>
      <c r="BU41" s="141" t="s">
        <v>203</v>
      </c>
      <c r="BV41" s="141" t="s">
        <v>203</v>
      </c>
      <c r="BW41" s="141" t="s">
        <v>203</v>
      </c>
      <c r="BX41" s="141" t="s">
        <v>203</v>
      </c>
      <c r="BY41" s="141" t="s">
        <v>203</v>
      </c>
      <c r="BZ41" s="141" t="s">
        <v>203</v>
      </c>
      <c r="CA41" s="141" t="s">
        <v>203</v>
      </c>
      <c r="CB41" s="141" t="s">
        <v>203</v>
      </c>
      <c r="CC41" s="141" t="s">
        <v>203</v>
      </c>
      <c r="CD41" s="141" t="s">
        <v>203</v>
      </c>
      <c r="CE41" s="141" t="s">
        <v>203</v>
      </c>
      <c r="CF41" s="141" t="s">
        <v>203</v>
      </c>
      <c r="CG41" s="141" t="s">
        <v>203</v>
      </c>
      <c r="CH41" s="141" t="s">
        <v>203</v>
      </c>
      <c r="CI41" s="141" t="s">
        <v>203</v>
      </c>
      <c r="CJ41" s="141" t="s">
        <v>203</v>
      </c>
    </row>
    <row r="42" spans="1:88" ht="48" hidden="1" outlineLevel="1">
      <c r="A42" s="6" t="s">
        <v>68</v>
      </c>
      <c r="B42" s="259" t="s">
        <v>65</v>
      </c>
      <c r="C42" s="120" t="s">
        <v>203</v>
      </c>
      <c r="D42" s="141" t="s">
        <v>203</v>
      </c>
      <c r="E42" s="141" t="s">
        <v>203</v>
      </c>
      <c r="F42" s="141" t="s">
        <v>203</v>
      </c>
      <c r="G42" s="141" t="s">
        <v>203</v>
      </c>
      <c r="H42" s="141" t="s">
        <v>203</v>
      </c>
      <c r="I42" s="141" t="s">
        <v>203</v>
      </c>
      <c r="J42" s="141" t="s">
        <v>203</v>
      </c>
      <c r="K42" s="141" t="s">
        <v>203</v>
      </c>
      <c r="L42" s="141" t="s">
        <v>203</v>
      </c>
      <c r="M42" s="141" t="s">
        <v>203</v>
      </c>
      <c r="N42" s="141" t="s">
        <v>203</v>
      </c>
      <c r="O42" s="141" t="s">
        <v>203</v>
      </c>
      <c r="P42" s="141" t="s">
        <v>203</v>
      </c>
      <c r="Q42" s="141" t="s">
        <v>203</v>
      </c>
      <c r="R42" s="141" t="s">
        <v>203</v>
      </c>
      <c r="S42" s="141" t="s">
        <v>203</v>
      </c>
      <c r="T42" s="141" t="s">
        <v>203</v>
      </c>
      <c r="U42" s="141" t="s">
        <v>203</v>
      </c>
      <c r="V42" s="141" t="s">
        <v>203</v>
      </c>
      <c r="W42" s="141" t="s">
        <v>203</v>
      </c>
      <c r="X42" s="141" t="s">
        <v>203</v>
      </c>
      <c r="Y42" s="141" t="s">
        <v>203</v>
      </c>
      <c r="Z42" s="141" t="s">
        <v>203</v>
      </c>
      <c r="AA42" s="141" t="s">
        <v>203</v>
      </c>
      <c r="AB42" s="141" t="s">
        <v>203</v>
      </c>
      <c r="AC42" s="141" t="s">
        <v>203</v>
      </c>
      <c r="AD42" s="141" t="s">
        <v>203</v>
      </c>
      <c r="AE42" s="141" t="s">
        <v>203</v>
      </c>
      <c r="AF42" s="141" t="s">
        <v>203</v>
      </c>
      <c r="AG42" s="141" t="s">
        <v>203</v>
      </c>
      <c r="AH42" s="141" t="s">
        <v>203</v>
      </c>
      <c r="AI42" s="141" t="s">
        <v>203</v>
      </c>
      <c r="AJ42" s="141" t="s">
        <v>203</v>
      </c>
      <c r="AK42" s="141" t="s">
        <v>203</v>
      </c>
      <c r="AL42" s="141" t="s">
        <v>203</v>
      </c>
      <c r="AM42" s="141" t="s">
        <v>203</v>
      </c>
      <c r="AN42" s="141" t="s">
        <v>203</v>
      </c>
      <c r="AO42" s="141" t="s">
        <v>203</v>
      </c>
      <c r="AP42" s="141" t="s">
        <v>203</v>
      </c>
      <c r="AQ42" s="141" t="s">
        <v>203</v>
      </c>
      <c r="AR42" s="141" t="s">
        <v>203</v>
      </c>
      <c r="AS42" s="141" t="s">
        <v>203</v>
      </c>
      <c r="AT42" s="141" t="s">
        <v>203</v>
      </c>
      <c r="AU42" s="141" t="s">
        <v>203</v>
      </c>
      <c r="AV42" s="141" t="s">
        <v>203</v>
      </c>
      <c r="AW42" s="141" t="s">
        <v>203</v>
      </c>
      <c r="AX42" s="141" t="s">
        <v>203</v>
      </c>
      <c r="AY42" s="141" t="s">
        <v>203</v>
      </c>
      <c r="AZ42" s="141" t="s">
        <v>203</v>
      </c>
      <c r="BA42" s="141" t="s">
        <v>203</v>
      </c>
      <c r="BB42" s="141" t="s">
        <v>203</v>
      </c>
      <c r="BC42" s="141" t="s">
        <v>203</v>
      </c>
      <c r="BD42" s="141" t="s">
        <v>203</v>
      </c>
      <c r="BE42" s="141" t="s">
        <v>203</v>
      </c>
      <c r="BF42" s="141" t="s">
        <v>203</v>
      </c>
      <c r="BG42" s="141" t="s">
        <v>203</v>
      </c>
      <c r="BH42" s="141" t="s">
        <v>203</v>
      </c>
      <c r="BI42" s="141" t="s">
        <v>203</v>
      </c>
      <c r="BJ42" s="141" t="s">
        <v>203</v>
      </c>
      <c r="BK42" s="141" t="s">
        <v>203</v>
      </c>
      <c r="BL42" s="141" t="s">
        <v>203</v>
      </c>
      <c r="BM42" s="141" t="s">
        <v>203</v>
      </c>
      <c r="BN42" s="141" t="s">
        <v>203</v>
      </c>
      <c r="BO42" s="141" t="s">
        <v>203</v>
      </c>
      <c r="BP42" s="141" t="s">
        <v>203</v>
      </c>
      <c r="BQ42" s="141" t="s">
        <v>203</v>
      </c>
      <c r="BR42" s="141" t="s">
        <v>203</v>
      </c>
      <c r="BS42" s="141" t="s">
        <v>203</v>
      </c>
      <c r="BT42" s="141" t="s">
        <v>203</v>
      </c>
      <c r="BU42" s="141" t="s">
        <v>203</v>
      </c>
      <c r="BV42" s="141" t="s">
        <v>203</v>
      </c>
      <c r="BW42" s="141" t="s">
        <v>203</v>
      </c>
      <c r="BX42" s="141" t="s">
        <v>203</v>
      </c>
      <c r="BY42" s="141" t="s">
        <v>203</v>
      </c>
      <c r="BZ42" s="141" t="s">
        <v>203</v>
      </c>
      <c r="CA42" s="141" t="s">
        <v>203</v>
      </c>
      <c r="CB42" s="141" t="s">
        <v>203</v>
      </c>
      <c r="CC42" s="141" t="s">
        <v>203</v>
      </c>
      <c r="CD42" s="141" t="s">
        <v>203</v>
      </c>
      <c r="CE42" s="141" t="s">
        <v>203</v>
      </c>
      <c r="CF42" s="141" t="s">
        <v>203</v>
      </c>
      <c r="CG42" s="141" t="s">
        <v>203</v>
      </c>
      <c r="CH42" s="141" t="s">
        <v>203</v>
      </c>
      <c r="CI42" s="141" t="s">
        <v>203</v>
      </c>
      <c r="CJ42" s="141" t="s">
        <v>203</v>
      </c>
    </row>
    <row r="43" spans="1:88" ht="48" hidden="1" outlineLevel="1">
      <c r="A43" s="6" t="s">
        <v>68</v>
      </c>
      <c r="B43" s="259" t="s">
        <v>66</v>
      </c>
      <c r="C43" s="120" t="s">
        <v>203</v>
      </c>
      <c r="D43" s="141" t="s">
        <v>203</v>
      </c>
      <c r="E43" s="141" t="s">
        <v>203</v>
      </c>
      <c r="F43" s="141" t="s">
        <v>203</v>
      </c>
      <c r="G43" s="141" t="s">
        <v>203</v>
      </c>
      <c r="H43" s="141" t="s">
        <v>203</v>
      </c>
      <c r="I43" s="141" t="s">
        <v>203</v>
      </c>
      <c r="J43" s="141" t="s">
        <v>203</v>
      </c>
      <c r="K43" s="141" t="s">
        <v>203</v>
      </c>
      <c r="L43" s="141" t="s">
        <v>203</v>
      </c>
      <c r="M43" s="141" t="s">
        <v>203</v>
      </c>
      <c r="N43" s="141" t="s">
        <v>203</v>
      </c>
      <c r="O43" s="141" t="s">
        <v>203</v>
      </c>
      <c r="P43" s="141" t="s">
        <v>203</v>
      </c>
      <c r="Q43" s="141" t="s">
        <v>203</v>
      </c>
      <c r="R43" s="141" t="s">
        <v>203</v>
      </c>
      <c r="S43" s="141" t="s">
        <v>203</v>
      </c>
      <c r="T43" s="141" t="s">
        <v>203</v>
      </c>
      <c r="U43" s="141" t="s">
        <v>203</v>
      </c>
      <c r="V43" s="141" t="s">
        <v>203</v>
      </c>
      <c r="W43" s="141" t="s">
        <v>203</v>
      </c>
      <c r="X43" s="141" t="s">
        <v>203</v>
      </c>
      <c r="Y43" s="141" t="s">
        <v>203</v>
      </c>
      <c r="Z43" s="141" t="s">
        <v>203</v>
      </c>
      <c r="AA43" s="141" t="s">
        <v>203</v>
      </c>
      <c r="AB43" s="141" t="s">
        <v>203</v>
      </c>
      <c r="AC43" s="141" t="s">
        <v>203</v>
      </c>
      <c r="AD43" s="141" t="s">
        <v>203</v>
      </c>
      <c r="AE43" s="141" t="s">
        <v>203</v>
      </c>
      <c r="AF43" s="141" t="s">
        <v>203</v>
      </c>
      <c r="AG43" s="141" t="s">
        <v>203</v>
      </c>
      <c r="AH43" s="141" t="s">
        <v>203</v>
      </c>
      <c r="AI43" s="141" t="s">
        <v>203</v>
      </c>
      <c r="AJ43" s="141" t="s">
        <v>203</v>
      </c>
      <c r="AK43" s="141" t="s">
        <v>203</v>
      </c>
      <c r="AL43" s="141" t="s">
        <v>203</v>
      </c>
      <c r="AM43" s="141" t="s">
        <v>203</v>
      </c>
      <c r="AN43" s="141" t="s">
        <v>203</v>
      </c>
      <c r="AO43" s="141" t="s">
        <v>203</v>
      </c>
      <c r="AP43" s="141" t="s">
        <v>203</v>
      </c>
      <c r="AQ43" s="141" t="s">
        <v>203</v>
      </c>
      <c r="AR43" s="141" t="s">
        <v>203</v>
      </c>
      <c r="AS43" s="141" t="s">
        <v>203</v>
      </c>
      <c r="AT43" s="141" t="s">
        <v>203</v>
      </c>
      <c r="AU43" s="141" t="s">
        <v>203</v>
      </c>
      <c r="AV43" s="141" t="s">
        <v>203</v>
      </c>
      <c r="AW43" s="141" t="s">
        <v>203</v>
      </c>
      <c r="AX43" s="141" t="s">
        <v>203</v>
      </c>
      <c r="AY43" s="141" t="s">
        <v>203</v>
      </c>
      <c r="AZ43" s="141" t="s">
        <v>203</v>
      </c>
      <c r="BA43" s="141" t="s">
        <v>203</v>
      </c>
      <c r="BB43" s="141" t="s">
        <v>203</v>
      </c>
      <c r="BC43" s="141" t="s">
        <v>203</v>
      </c>
      <c r="BD43" s="141" t="s">
        <v>203</v>
      </c>
      <c r="BE43" s="141" t="s">
        <v>203</v>
      </c>
      <c r="BF43" s="141" t="s">
        <v>203</v>
      </c>
      <c r="BG43" s="141" t="s">
        <v>203</v>
      </c>
      <c r="BH43" s="141" t="s">
        <v>203</v>
      </c>
      <c r="BI43" s="141" t="s">
        <v>203</v>
      </c>
      <c r="BJ43" s="141" t="s">
        <v>203</v>
      </c>
      <c r="BK43" s="141" t="s">
        <v>203</v>
      </c>
      <c r="BL43" s="141" t="s">
        <v>203</v>
      </c>
      <c r="BM43" s="141" t="s">
        <v>203</v>
      </c>
      <c r="BN43" s="141" t="s">
        <v>203</v>
      </c>
      <c r="BO43" s="141" t="s">
        <v>203</v>
      </c>
      <c r="BP43" s="141" t="s">
        <v>203</v>
      </c>
      <c r="BQ43" s="141" t="s">
        <v>203</v>
      </c>
      <c r="BR43" s="141" t="s">
        <v>203</v>
      </c>
      <c r="BS43" s="141" t="s">
        <v>203</v>
      </c>
      <c r="BT43" s="141" t="s">
        <v>203</v>
      </c>
      <c r="BU43" s="141" t="s">
        <v>203</v>
      </c>
      <c r="BV43" s="141" t="s">
        <v>203</v>
      </c>
      <c r="BW43" s="141" t="s">
        <v>203</v>
      </c>
      <c r="BX43" s="141" t="s">
        <v>203</v>
      </c>
      <c r="BY43" s="141" t="s">
        <v>203</v>
      </c>
      <c r="BZ43" s="141" t="s">
        <v>203</v>
      </c>
      <c r="CA43" s="141" t="s">
        <v>203</v>
      </c>
      <c r="CB43" s="141" t="s">
        <v>203</v>
      </c>
      <c r="CC43" s="141" t="s">
        <v>203</v>
      </c>
      <c r="CD43" s="141" t="s">
        <v>203</v>
      </c>
      <c r="CE43" s="141" t="s">
        <v>203</v>
      </c>
      <c r="CF43" s="141" t="s">
        <v>203</v>
      </c>
      <c r="CG43" s="141" t="s">
        <v>203</v>
      </c>
      <c r="CH43" s="141" t="s">
        <v>203</v>
      </c>
      <c r="CI43" s="141" t="s">
        <v>203</v>
      </c>
      <c r="CJ43" s="141" t="s">
        <v>203</v>
      </c>
    </row>
    <row r="44" spans="1:88" s="260" customFormat="1" ht="48" hidden="1" outlineLevel="1">
      <c r="A44" s="6" t="s">
        <v>68</v>
      </c>
      <c r="B44" s="259" t="s">
        <v>69</v>
      </c>
      <c r="C44" s="262" t="s">
        <v>203</v>
      </c>
      <c r="D44" s="262" t="s">
        <v>203</v>
      </c>
      <c r="E44" s="262" t="s">
        <v>203</v>
      </c>
      <c r="F44" s="262" t="s">
        <v>203</v>
      </c>
      <c r="G44" s="262" t="s">
        <v>203</v>
      </c>
      <c r="H44" s="262" t="s">
        <v>203</v>
      </c>
      <c r="I44" s="262" t="s">
        <v>203</v>
      </c>
      <c r="J44" s="262" t="s">
        <v>203</v>
      </c>
      <c r="K44" s="262" t="s">
        <v>203</v>
      </c>
      <c r="L44" s="262" t="s">
        <v>203</v>
      </c>
      <c r="M44" s="262" t="s">
        <v>203</v>
      </c>
      <c r="N44" s="262" t="s">
        <v>203</v>
      </c>
      <c r="O44" s="262" t="s">
        <v>203</v>
      </c>
      <c r="P44" s="262" t="s">
        <v>203</v>
      </c>
      <c r="Q44" s="262" t="s">
        <v>203</v>
      </c>
      <c r="R44" s="262" t="s">
        <v>203</v>
      </c>
      <c r="S44" s="262" t="s">
        <v>203</v>
      </c>
      <c r="T44" s="262" t="s">
        <v>203</v>
      </c>
      <c r="U44" s="262" t="s">
        <v>203</v>
      </c>
      <c r="V44" s="262" t="s">
        <v>203</v>
      </c>
      <c r="W44" s="262" t="s">
        <v>203</v>
      </c>
      <c r="X44" s="262" t="s">
        <v>203</v>
      </c>
      <c r="Y44" s="262" t="s">
        <v>203</v>
      </c>
      <c r="Z44" s="262" t="s">
        <v>203</v>
      </c>
      <c r="AA44" s="262" t="s">
        <v>203</v>
      </c>
      <c r="AB44" s="262" t="s">
        <v>203</v>
      </c>
      <c r="AC44" s="262" t="s">
        <v>203</v>
      </c>
      <c r="AD44" s="262" t="s">
        <v>203</v>
      </c>
      <c r="AE44" s="262" t="s">
        <v>203</v>
      </c>
      <c r="AF44" s="262" t="s">
        <v>203</v>
      </c>
      <c r="AG44" s="262" t="s">
        <v>203</v>
      </c>
      <c r="AH44" s="262" t="s">
        <v>203</v>
      </c>
      <c r="AI44" s="262" t="s">
        <v>203</v>
      </c>
      <c r="AJ44" s="262" t="s">
        <v>203</v>
      </c>
      <c r="AK44" s="262" t="s">
        <v>203</v>
      </c>
      <c r="AL44" s="262" t="s">
        <v>203</v>
      </c>
      <c r="AM44" s="262" t="s">
        <v>203</v>
      </c>
      <c r="AN44" s="262" t="s">
        <v>203</v>
      </c>
      <c r="AO44" s="262" t="s">
        <v>203</v>
      </c>
      <c r="AP44" s="262" t="s">
        <v>203</v>
      </c>
      <c r="AQ44" s="262" t="s">
        <v>203</v>
      </c>
      <c r="AR44" s="262" t="s">
        <v>203</v>
      </c>
      <c r="AS44" s="262" t="s">
        <v>203</v>
      </c>
      <c r="AT44" s="262" t="s">
        <v>203</v>
      </c>
      <c r="AU44" s="262" t="s">
        <v>203</v>
      </c>
      <c r="AV44" s="262" t="s">
        <v>203</v>
      </c>
      <c r="AW44" s="262" t="s">
        <v>203</v>
      </c>
      <c r="AX44" s="262" t="s">
        <v>203</v>
      </c>
      <c r="AY44" s="262" t="s">
        <v>203</v>
      </c>
      <c r="AZ44" s="262" t="s">
        <v>203</v>
      </c>
      <c r="BA44" s="262" t="s">
        <v>203</v>
      </c>
      <c r="BB44" s="262" t="s">
        <v>203</v>
      </c>
      <c r="BC44" s="262" t="s">
        <v>203</v>
      </c>
      <c r="BD44" s="262" t="s">
        <v>203</v>
      </c>
      <c r="BE44" s="262" t="s">
        <v>203</v>
      </c>
      <c r="BF44" s="262" t="s">
        <v>203</v>
      </c>
      <c r="BG44" s="262" t="s">
        <v>203</v>
      </c>
      <c r="BH44" s="262" t="s">
        <v>203</v>
      </c>
      <c r="BI44" s="262" t="s">
        <v>203</v>
      </c>
      <c r="BJ44" s="262" t="s">
        <v>203</v>
      </c>
      <c r="BK44" s="262" t="s">
        <v>203</v>
      </c>
      <c r="BL44" s="262" t="s">
        <v>203</v>
      </c>
      <c r="BM44" s="262" t="s">
        <v>203</v>
      </c>
      <c r="BN44" s="262" t="s">
        <v>203</v>
      </c>
      <c r="BO44" s="262" t="s">
        <v>203</v>
      </c>
      <c r="BP44" s="262" t="s">
        <v>203</v>
      </c>
      <c r="BQ44" s="262" t="s">
        <v>203</v>
      </c>
      <c r="BR44" s="262" t="s">
        <v>203</v>
      </c>
      <c r="BS44" s="262" t="s">
        <v>203</v>
      </c>
      <c r="BT44" s="262" t="s">
        <v>203</v>
      </c>
      <c r="BU44" s="262" t="s">
        <v>203</v>
      </c>
      <c r="BV44" s="262" t="s">
        <v>203</v>
      </c>
      <c r="BW44" s="262" t="s">
        <v>203</v>
      </c>
      <c r="BX44" s="262" t="s">
        <v>203</v>
      </c>
      <c r="BY44" s="262" t="s">
        <v>203</v>
      </c>
      <c r="BZ44" s="262" t="s">
        <v>203</v>
      </c>
      <c r="CA44" s="262" t="s">
        <v>203</v>
      </c>
      <c r="CB44" s="262" t="s">
        <v>203</v>
      </c>
      <c r="CC44" s="262" t="s">
        <v>203</v>
      </c>
      <c r="CD44" s="262" t="s">
        <v>203</v>
      </c>
      <c r="CE44" s="262" t="s">
        <v>203</v>
      </c>
      <c r="CF44" s="262" t="s">
        <v>203</v>
      </c>
      <c r="CG44" s="262" t="s">
        <v>203</v>
      </c>
      <c r="CH44" s="262" t="s">
        <v>203</v>
      </c>
      <c r="CI44" s="262" t="s">
        <v>203</v>
      </c>
      <c r="CJ44" s="262" t="s">
        <v>203</v>
      </c>
    </row>
    <row r="45" spans="1:88" s="30" customFormat="1" ht="54" customHeight="1" collapsed="1">
      <c r="A45" s="178" t="s">
        <v>70</v>
      </c>
      <c r="B45" s="299" t="s">
        <v>71</v>
      </c>
      <c r="C45" s="201" t="s">
        <v>203</v>
      </c>
      <c r="D45" s="201" t="s">
        <v>203</v>
      </c>
      <c r="E45" s="201" t="s">
        <v>203</v>
      </c>
      <c r="F45" s="201" t="s">
        <v>203</v>
      </c>
      <c r="G45" s="201" t="s">
        <v>203</v>
      </c>
      <c r="H45" s="201" t="s">
        <v>203</v>
      </c>
      <c r="I45" s="201" t="s">
        <v>203</v>
      </c>
      <c r="J45" s="201" t="s">
        <v>203</v>
      </c>
      <c r="K45" s="201" t="s">
        <v>203</v>
      </c>
      <c r="L45" s="201" t="s">
        <v>203</v>
      </c>
      <c r="M45" s="201" t="s">
        <v>203</v>
      </c>
      <c r="N45" s="201" t="s">
        <v>203</v>
      </c>
      <c r="O45" s="201" t="s">
        <v>203</v>
      </c>
      <c r="P45" s="201" t="s">
        <v>203</v>
      </c>
      <c r="Q45" s="201" t="s">
        <v>203</v>
      </c>
      <c r="R45" s="201" t="s">
        <v>203</v>
      </c>
      <c r="S45" s="201" t="s">
        <v>203</v>
      </c>
      <c r="T45" s="201" t="s">
        <v>203</v>
      </c>
      <c r="U45" s="201" t="s">
        <v>203</v>
      </c>
      <c r="V45" s="201" t="s">
        <v>203</v>
      </c>
      <c r="W45" s="201" t="s">
        <v>203</v>
      </c>
      <c r="X45" s="201" t="s">
        <v>203</v>
      </c>
      <c r="Y45" s="201" t="s">
        <v>203</v>
      </c>
      <c r="Z45" s="201" t="s">
        <v>203</v>
      </c>
      <c r="AA45" s="201" t="s">
        <v>203</v>
      </c>
      <c r="AB45" s="201" t="s">
        <v>203</v>
      </c>
      <c r="AC45" s="201" t="s">
        <v>203</v>
      </c>
      <c r="AD45" s="201" t="s">
        <v>203</v>
      </c>
      <c r="AE45" s="201" t="s">
        <v>203</v>
      </c>
      <c r="AF45" s="201" t="s">
        <v>203</v>
      </c>
      <c r="AG45" s="201" t="s">
        <v>203</v>
      </c>
      <c r="AH45" s="201" t="s">
        <v>203</v>
      </c>
      <c r="AI45" s="201" t="s">
        <v>203</v>
      </c>
      <c r="AJ45" s="202">
        <f>AJ46</f>
        <v>1.65</v>
      </c>
      <c r="AK45" s="201" t="s">
        <v>203</v>
      </c>
      <c r="AL45" s="201" t="s">
        <v>203</v>
      </c>
      <c r="AM45" s="201" t="s">
        <v>203</v>
      </c>
      <c r="AN45" s="201" t="s">
        <v>203</v>
      </c>
      <c r="AO45" s="201" t="s">
        <v>203</v>
      </c>
      <c r="AP45" s="201" t="s">
        <v>203</v>
      </c>
      <c r="AQ45" s="201" t="s">
        <v>203</v>
      </c>
      <c r="AR45" s="201" t="s">
        <v>203</v>
      </c>
      <c r="AS45" s="201" t="s">
        <v>203</v>
      </c>
      <c r="AT45" s="201" t="s">
        <v>203</v>
      </c>
      <c r="AU45" s="201" t="s">
        <v>203</v>
      </c>
      <c r="AV45" s="201" t="s">
        <v>203</v>
      </c>
      <c r="AW45" s="201" t="s">
        <v>203</v>
      </c>
      <c r="AX45" s="202" t="str">
        <f>AX46</f>
        <v>нд</v>
      </c>
      <c r="AY45" s="201" t="s">
        <v>203</v>
      </c>
      <c r="AZ45" s="201" t="s">
        <v>203</v>
      </c>
      <c r="BA45" s="201" t="s">
        <v>203</v>
      </c>
      <c r="BB45" s="201" t="s">
        <v>203</v>
      </c>
      <c r="BC45" s="201" t="s">
        <v>203</v>
      </c>
      <c r="BD45" s="201" t="s">
        <v>203</v>
      </c>
      <c r="BE45" s="201" t="s">
        <v>203</v>
      </c>
      <c r="BF45" s="201" t="s">
        <v>203</v>
      </c>
      <c r="BG45" s="201" t="s">
        <v>203</v>
      </c>
      <c r="BH45" s="201" t="s">
        <v>203</v>
      </c>
      <c r="BI45" s="201" t="s">
        <v>203</v>
      </c>
      <c r="BJ45" s="201" t="s">
        <v>203</v>
      </c>
      <c r="BK45" s="201" t="s">
        <v>203</v>
      </c>
      <c r="BL45" s="201" t="s">
        <v>203</v>
      </c>
      <c r="BM45" s="201" t="s">
        <v>203</v>
      </c>
      <c r="BN45" s="201" t="s">
        <v>203</v>
      </c>
      <c r="BO45" s="201" t="s">
        <v>203</v>
      </c>
      <c r="BP45" s="201" t="s">
        <v>203</v>
      </c>
      <c r="BQ45" s="201" t="s">
        <v>203</v>
      </c>
      <c r="BR45" s="201" t="s">
        <v>203</v>
      </c>
      <c r="BS45" s="201" t="s">
        <v>203</v>
      </c>
      <c r="BT45" s="201" t="s">
        <v>203</v>
      </c>
      <c r="BU45" s="201" t="s">
        <v>203</v>
      </c>
      <c r="BV45" s="201" t="s">
        <v>203</v>
      </c>
      <c r="BW45" s="201" t="s">
        <v>203</v>
      </c>
      <c r="BX45" s="201" t="s">
        <v>203</v>
      </c>
      <c r="BY45" s="201" t="s">
        <v>203</v>
      </c>
      <c r="BZ45" s="202">
        <f>BZ46</f>
        <v>1.65</v>
      </c>
      <c r="CA45" s="201" t="s">
        <v>203</v>
      </c>
      <c r="CB45" s="201" t="s">
        <v>203</v>
      </c>
      <c r="CC45" s="201" t="s">
        <v>203</v>
      </c>
      <c r="CD45" s="201" t="s">
        <v>203</v>
      </c>
      <c r="CE45" s="201" t="s">
        <v>203</v>
      </c>
      <c r="CF45" s="201" t="s">
        <v>203</v>
      </c>
      <c r="CG45" s="201" t="s">
        <v>203</v>
      </c>
      <c r="CH45" s="201" t="s">
        <v>203</v>
      </c>
      <c r="CI45" s="201" t="s">
        <v>203</v>
      </c>
      <c r="CJ45" s="201" t="s">
        <v>203</v>
      </c>
    </row>
    <row r="46" spans="1:88" s="23" customFormat="1" ht="26">
      <c r="A46" s="8" t="s">
        <v>72</v>
      </c>
      <c r="B46" s="298" t="s">
        <v>73</v>
      </c>
      <c r="C46" s="41" t="s">
        <v>203</v>
      </c>
      <c r="D46" s="41" t="s">
        <v>203</v>
      </c>
      <c r="E46" s="41" t="s">
        <v>203</v>
      </c>
      <c r="F46" s="41" t="s">
        <v>203</v>
      </c>
      <c r="G46" s="41" t="s">
        <v>203</v>
      </c>
      <c r="H46" s="41" t="s">
        <v>203</v>
      </c>
      <c r="I46" s="41" t="s">
        <v>203</v>
      </c>
      <c r="J46" s="41" t="s">
        <v>203</v>
      </c>
      <c r="K46" s="41" t="s">
        <v>203</v>
      </c>
      <c r="L46" s="41" t="s">
        <v>203</v>
      </c>
      <c r="M46" s="41" t="s">
        <v>203</v>
      </c>
      <c r="N46" s="41" t="s">
        <v>203</v>
      </c>
      <c r="O46" s="41" t="s">
        <v>203</v>
      </c>
      <c r="P46" s="41" t="s">
        <v>203</v>
      </c>
      <c r="Q46" s="41" t="s">
        <v>203</v>
      </c>
      <c r="R46" s="41" t="s">
        <v>203</v>
      </c>
      <c r="S46" s="41" t="s">
        <v>203</v>
      </c>
      <c r="T46" s="41" t="s">
        <v>203</v>
      </c>
      <c r="U46" s="41" t="s">
        <v>203</v>
      </c>
      <c r="V46" s="41" t="s">
        <v>203</v>
      </c>
      <c r="W46" s="41" t="s">
        <v>203</v>
      </c>
      <c r="X46" s="41" t="s">
        <v>203</v>
      </c>
      <c r="Y46" s="41" t="s">
        <v>203</v>
      </c>
      <c r="Z46" s="41" t="s">
        <v>203</v>
      </c>
      <c r="AA46" s="41" t="s">
        <v>203</v>
      </c>
      <c r="AB46" s="41" t="s">
        <v>203</v>
      </c>
      <c r="AC46" s="41" t="s">
        <v>203</v>
      </c>
      <c r="AD46" s="41" t="s">
        <v>203</v>
      </c>
      <c r="AE46" s="41" t="s">
        <v>203</v>
      </c>
      <c r="AF46" s="41" t="s">
        <v>203</v>
      </c>
      <c r="AG46" s="41" t="s">
        <v>203</v>
      </c>
      <c r="AH46" s="41" t="s">
        <v>203</v>
      </c>
      <c r="AI46" s="41" t="s">
        <v>203</v>
      </c>
      <c r="AJ46" s="204">
        <f>AJ47</f>
        <v>1.65</v>
      </c>
      <c r="AK46" s="41" t="s">
        <v>203</v>
      </c>
      <c r="AL46" s="41" t="s">
        <v>203</v>
      </c>
      <c r="AM46" s="41" t="s">
        <v>203</v>
      </c>
      <c r="AN46" s="41" t="s">
        <v>203</v>
      </c>
      <c r="AO46" s="41" t="s">
        <v>203</v>
      </c>
      <c r="AP46" s="41" t="s">
        <v>203</v>
      </c>
      <c r="AQ46" s="41" t="s">
        <v>203</v>
      </c>
      <c r="AR46" s="41" t="s">
        <v>203</v>
      </c>
      <c r="AS46" s="41" t="s">
        <v>203</v>
      </c>
      <c r="AT46" s="41" t="s">
        <v>203</v>
      </c>
      <c r="AU46" s="41" t="s">
        <v>203</v>
      </c>
      <c r="AV46" s="41" t="s">
        <v>203</v>
      </c>
      <c r="AW46" s="41" t="s">
        <v>203</v>
      </c>
      <c r="AX46" s="204" t="str">
        <f>AX47</f>
        <v>нд</v>
      </c>
      <c r="AY46" s="41" t="s">
        <v>203</v>
      </c>
      <c r="AZ46" s="41" t="s">
        <v>203</v>
      </c>
      <c r="BA46" s="41" t="s">
        <v>203</v>
      </c>
      <c r="BB46" s="41" t="s">
        <v>203</v>
      </c>
      <c r="BC46" s="41" t="s">
        <v>203</v>
      </c>
      <c r="BD46" s="41" t="s">
        <v>203</v>
      </c>
      <c r="BE46" s="41" t="s">
        <v>203</v>
      </c>
      <c r="BF46" s="41" t="s">
        <v>203</v>
      </c>
      <c r="BG46" s="41" t="s">
        <v>203</v>
      </c>
      <c r="BH46" s="41" t="s">
        <v>203</v>
      </c>
      <c r="BI46" s="41" t="s">
        <v>203</v>
      </c>
      <c r="BJ46" s="41" t="s">
        <v>203</v>
      </c>
      <c r="BK46" s="41" t="s">
        <v>203</v>
      </c>
      <c r="BL46" s="41" t="s">
        <v>203</v>
      </c>
      <c r="BM46" s="41" t="s">
        <v>203</v>
      </c>
      <c r="BN46" s="41" t="s">
        <v>203</v>
      </c>
      <c r="BO46" s="41" t="s">
        <v>203</v>
      </c>
      <c r="BP46" s="41" t="s">
        <v>203</v>
      </c>
      <c r="BQ46" s="41" t="s">
        <v>203</v>
      </c>
      <c r="BR46" s="41" t="s">
        <v>203</v>
      </c>
      <c r="BS46" s="41" t="s">
        <v>203</v>
      </c>
      <c r="BT46" s="41" t="s">
        <v>203</v>
      </c>
      <c r="BU46" s="41" t="s">
        <v>203</v>
      </c>
      <c r="BV46" s="41" t="s">
        <v>203</v>
      </c>
      <c r="BW46" s="41" t="s">
        <v>203</v>
      </c>
      <c r="BX46" s="41" t="s">
        <v>203</v>
      </c>
      <c r="BY46" s="41" t="s">
        <v>203</v>
      </c>
      <c r="BZ46" s="204">
        <f>BZ47</f>
        <v>1.65</v>
      </c>
      <c r="CA46" s="41" t="s">
        <v>203</v>
      </c>
      <c r="CB46" s="41" t="s">
        <v>203</v>
      </c>
      <c r="CC46" s="41" t="s">
        <v>203</v>
      </c>
      <c r="CD46" s="41" t="s">
        <v>203</v>
      </c>
      <c r="CE46" s="41" t="s">
        <v>203</v>
      </c>
      <c r="CF46" s="41" t="s">
        <v>203</v>
      </c>
      <c r="CG46" s="41" t="s">
        <v>203</v>
      </c>
      <c r="CH46" s="41" t="s">
        <v>203</v>
      </c>
      <c r="CI46" s="41" t="s">
        <v>203</v>
      </c>
      <c r="CJ46" s="41" t="s">
        <v>203</v>
      </c>
    </row>
    <row r="47" spans="1:88" s="26" customFormat="1">
      <c r="A47" s="165" t="s">
        <v>86</v>
      </c>
      <c r="B47" s="308" t="s">
        <v>629</v>
      </c>
      <c r="C47" s="199" t="s">
        <v>203</v>
      </c>
      <c r="D47" s="197" t="s">
        <v>203</v>
      </c>
      <c r="E47" s="197" t="s">
        <v>203</v>
      </c>
      <c r="F47" s="197" t="s">
        <v>203</v>
      </c>
      <c r="G47" s="197" t="s">
        <v>203</v>
      </c>
      <c r="H47" s="197" t="s">
        <v>203</v>
      </c>
      <c r="I47" s="197" t="s">
        <v>203</v>
      </c>
      <c r="J47" s="197" t="s">
        <v>203</v>
      </c>
      <c r="K47" s="197" t="s">
        <v>203</v>
      </c>
      <c r="L47" s="197" t="s">
        <v>203</v>
      </c>
      <c r="M47" s="197" t="s">
        <v>203</v>
      </c>
      <c r="N47" s="197" t="s">
        <v>203</v>
      </c>
      <c r="O47" s="197" t="s">
        <v>203</v>
      </c>
      <c r="P47" s="197" t="s">
        <v>203</v>
      </c>
      <c r="Q47" s="199" t="s">
        <v>203</v>
      </c>
      <c r="R47" s="199" t="s">
        <v>203</v>
      </c>
      <c r="S47" s="199" t="s">
        <v>203</v>
      </c>
      <c r="T47" s="199" t="s">
        <v>203</v>
      </c>
      <c r="U47" s="199" t="s">
        <v>203</v>
      </c>
      <c r="V47" s="199" t="s">
        <v>203</v>
      </c>
      <c r="W47" s="199" t="s">
        <v>203</v>
      </c>
      <c r="X47" s="199" t="s">
        <v>203</v>
      </c>
      <c r="Y47" s="199" t="s">
        <v>203</v>
      </c>
      <c r="Z47" s="199" t="s">
        <v>203</v>
      </c>
      <c r="AA47" s="199" t="s">
        <v>203</v>
      </c>
      <c r="AB47" s="199" t="s">
        <v>203</v>
      </c>
      <c r="AC47" s="199" t="s">
        <v>203</v>
      </c>
      <c r="AD47" s="199" t="s">
        <v>203</v>
      </c>
      <c r="AE47" s="199" t="s">
        <v>203</v>
      </c>
      <c r="AF47" s="197" t="s">
        <v>203</v>
      </c>
      <c r="AG47" s="197" t="s">
        <v>203</v>
      </c>
      <c r="AH47" s="197">
        <f>AH48</f>
        <v>0</v>
      </c>
      <c r="AI47" s="197" t="s">
        <v>203</v>
      </c>
      <c r="AJ47" s="197">
        <f>'Ф 4'!X48</f>
        <v>1.65</v>
      </c>
      <c r="AK47" s="197" t="s">
        <v>203</v>
      </c>
      <c r="AL47" s="197" t="s">
        <v>203</v>
      </c>
      <c r="AM47" s="199" t="s">
        <v>203</v>
      </c>
      <c r="AN47" s="199" t="s">
        <v>203</v>
      </c>
      <c r="AO47" s="199" t="s">
        <v>203</v>
      </c>
      <c r="AP47" s="199" t="s">
        <v>203</v>
      </c>
      <c r="AQ47" s="199" t="s">
        <v>203</v>
      </c>
      <c r="AR47" s="199" t="s">
        <v>203</v>
      </c>
      <c r="AS47" s="199" t="s">
        <v>203</v>
      </c>
      <c r="AT47" s="197" t="s">
        <v>203</v>
      </c>
      <c r="AU47" s="197" t="s">
        <v>203</v>
      </c>
      <c r="AV47" s="197" t="s">
        <v>203</v>
      </c>
      <c r="AW47" s="197" t="s">
        <v>203</v>
      </c>
      <c r="AX47" s="197" t="s">
        <v>203</v>
      </c>
      <c r="AY47" s="197" t="s">
        <v>203</v>
      </c>
      <c r="AZ47" s="197" t="s">
        <v>203</v>
      </c>
      <c r="BA47" s="199" t="s">
        <v>203</v>
      </c>
      <c r="BB47" s="199" t="s">
        <v>203</v>
      </c>
      <c r="BC47" s="199" t="s">
        <v>203</v>
      </c>
      <c r="BD47" s="199" t="s">
        <v>203</v>
      </c>
      <c r="BE47" s="199" t="s">
        <v>203</v>
      </c>
      <c r="BF47" s="199" t="s">
        <v>203</v>
      </c>
      <c r="BG47" s="199" t="s">
        <v>203</v>
      </c>
      <c r="BH47" s="197">
        <f>BH48</f>
        <v>0</v>
      </c>
      <c r="BI47" s="197" t="s">
        <v>203</v>
      </c>
      <c r="BJ47" s="197" t="str">
        <f>BJ58</f>
        <v>нд</v>
      </c>
      <c r="BK47" s="197" t="s">
        <v>203</v>
      </c>
      <c r="BL47" s="197">
        <f>BL48</f>
        <v>0</v>
      </c>
      <c r="BM47" s="197" t="s">
        <v>203</v>
      </c>
      <c r="BN47" s="197" t="s">
        <v>203</v>
      </c>
      <c r="BO47" s="199" t="s">
        <v>203</v>
      </c>
      <c r="BP47" s="199" t="s">
        <v>203</v>
      </c>
      <c r="BQ47" s="199" t="s">
        <v>203</v>
      </c>
      <c r="BR47" s="199" t="s">
        <v>203</v>
      </c>
      <c r="BS47" s="199" t="s">
        <v>203</v>
      </c>
      <c r="BT47" s="199" t="s">
        <v>203</v>
      </c>
      <c r="BU47" s="199" t="s">
        <v>203</v>
      </c>
      <c r="BV47" s="197" t="s">
        <v>203</v>
      </c>
      <c r="BW47" s="197" t="str">
        <f>BW46</f>
        <v>нд</v>
      </c>
      <c r="BX47" s="197" t="s">
        <v>203</v>
      </c>
      <c r="BY47" s="197" t="s">
        <v>203</v>
      </c>
      <c r="BZ47" s="197">
        <f>AJ47</f>
        <v>1.65</v>
      </c>
      <c r="CA47" s="197" t="s">
        <v>203</v>
      </c>
      <c r="CB47" s="197" t="str">
        <f>CB48</f>
        <v>нд</v>
      </c>
      <c r="CC47" s="199" t="s">
        <v>203</v>
      </c>
      <c r="CD47" s="199" t="s">
        <v>203</v>
      </c>
      <c r="CE47" s="197" t="s">
        <v>203</v>
      </c>
      <c r="CF47" s="199" t="s">
        <v>203</v>
      </c>
      <c r="CG47" s="199" t="s">
        <v>203</v>
      </c>
      <c r="CH47" s="199" t="s">
        <v>203</v>
      </c>
      <c r="CI47" s="199" t="s">
        <v>203</v>
      </c>
      <c r="CJ47" s="199" t="s">
        <v>203</v>
      </c>
    </row>
    <row r="48" spans="1:88" s="30" customFormat="1">
      <c r="A48" s="178" t="s">
        <v>76</v>
      </c>
      <c r="B48" s="282" t="s">
        <v>77</v>
      </c>
      <c r="C48" s="201" t="s">
        <v>203</v>
      </c>
      <c r="D48" s="202">
        <f>D49</f>
        <v>6.3E-2</v>
      </c>
      <c r="E48" s="202" t="s">
        <v>203</v>
      </c>
      <c r="F48" s="202" t="s">
        <v>203</v>
      </c>
      <c r="G48" s="202" t="s">
        <v>203</v>
      </c>
      <c r="H48" s="202" t="s">
        <v>203</v>
      </c>
      <c r="I48" s="202" t="s">
        <v>203</v>
      </c>
      <c r="J48" s="202" t="s">
        <v>203</v>
      </c>
      <c r="K48" s="202" t="s">
        <v>203</v>
      </c>
      <c r="L48" s="202" t="s">
        <v>203</v>
      </c>
      <c r="M48" s="202" t="s">
        <v>203</v>
      </c>
      <c r="N48" s="202" t="s">
        <v>203</v>
      </c>
      <c r="O48" s="202" t="s">
        <v>203</v>
      </c>
      <c r="P48" s="201" t="s">
        <v>203</v>
      </c>
      <c r="Q48" s="201" t="s">
        <v>203</v>
      </c>
      <c r="R48" s="201" t="s">
        <v>203</v>
      </c>
      <c r="S48" s="201" t="s">
        <v>203</v>
      </c>
      <c r="T48" s="201" t="s">
        <v>203</v>
      </c>
      <c r="U48" s="201" t="s">
        <v>203</v>
      </c>
      <c r="V48" s="201" t="s">
        <v>203</v>
      </c>
      <c r="W48" s="201" t="s">
        <v>203</v>
      </c>
      <c r="X48" s="201" t="s">
        <v>203</v>
      </c>
      <c r="Y48" s="201" t="s">
        <v>203</v>
      </c>
      <c r="Z48" s="201" t="s">
        <v>203</v>
      </c>
      <c r="AA48" s="201" t="s">
        <v>203</v>
      </c>
      <c r="AB48" s="201" t="s">
        <v>203</v>
      </c>
      <c r="AC48" s="201" t="s">
        <v>203</v>
      </c>
      <c r="AD48" s="201" t="s">
        <v>203</v>
      </c>
      <c r="AE48" s="201" t="s">
        <v>203</v>
      </c>
      <c r="AF48" s="202">
        <f t="shared" ref="AF48:AJ48" si="3">AF49</f>
        <v>0.8</v>
      </c>
      <c r="AG48" s="202" t="s">
        <v>203</v>
      </c>
      <c r="AH48" s="202">
        <f t="shared" si="3"/>
        <v>0</v>
      </c>
      <c r="AI48" s="202" t="s">
        <v>203</v>
      </c>
      <c r="AJ48" s="202">
        <f t="shared" si="3"/>
        <v>0</v>
      </c>
      <c r="AK48" s="202" t="str">
        <f>AK49</f>
        <v>нд</v>
      </c>
      <c r="AL48" s="202" t="s">
        <v>203</v>
      </c>
      <c r="AM48" s="201" t="s">
        <v>203</v>
      </c>
      <c r="AN48" s="201" t="s">
        <v>203</v>
      </c>
      <c r="AO48" s="201" t="s">
        <v>203</v>
      </c>
      <c r="AP48" s="201" t="s">
        <v>203</v>
      </c>
      <c r="AQ48" s="201" t="s">
        <v>203</v>
      </c>
      <c r="AR48" s="201" t="s">
        <v>203</v>
      </c>
      <c r="AS48" s="201" t="s">
        <v>203</v>
      </c>
      <c r="AT48" s="202">
        <f t="shared" ref="AT48:AV48" si="4">AT49</f>
        <v>0.8</v>
      </c>
      <c r="AU48" s="202" t="s">
        <v>203</v>
      </c>
      <c r="AV48" s="202">
        <f t="shared" si="4"/>
        <v>0</v>
      </c>
      <c r="AW48" s="202" t="s">
        <v>203</v>
      </c>
      <c r="AX48" s="202">
        <f>AX49</f>
        <v>0</v>
      </c>
      <c r="AY48" s="202" t="s">
        <v>203</v>
      </c>
      <c r="AZ48" s="202" t="s">
        <v>203</v>
      </c>
      <c r="BA48" s="201" t="s">
        <v>203</v>
      </c>
      <c r="BB48" s="201" t="s">
        <v>203</v>
      </c>
      <c r="BC48" s="201" t="s">
        <v>203</v>
      </c>
      <c r="BD48" s="201" t="s">
        <v>203</v>
      </c>
      <c r="BE48" s="201" t="s">
        <v>203</v>
      </c>
      <c r="BF48" s="201" t="s">
        <v>203</v>
      </c>
      <c r="BG48" s="201" t="s">
        <v>203</v>
      </c>
      <c r="BH48" s="202">
        <f>BH49</f>
        <v>0</v>
      </c>
      <c r="BI48" s="202" t="s">
        <v>203</v>
      </c>
      <c r="BJ48" s="202" t="s">
        <v>203</v>
      </c>
      <c r="BK48" s="202" t="s">
        <v>203</v>
      </c>
      <c r="BL48" s="202">
        <f t="shared" ref="BL48" si="5">BL49</f>
        <v>0</v>
      </c>
      <c r="BM48" s="202" t="s">
        <v>203</v>
      </c>
      <c r="BN48" s="202" t="s">
        <v>203</v>
      </c>
      <c r="BO48" s="201" t="s">
        <v>203</v>
      </c>
      <c r="BP48" s="201" t="s">
        <v>203</v>
      </c>
      <c r="BQ48" s="201" t="s">
        <v>203</v>
      </c>
      <c r="BR48" s="201" t="s">
        <v>203</v>
      </c>
      <c r="BS48" s="201" t="s">
        <v>203</v>
      </c>
      <c r="BT48" s="201" t="s">
        <v>203</v>
      </c>
      <c r="BU48" s="201" t="s">
        <v>203</v>
      </c>
      <c r="BV48" s="202">
        <f>BV49</f>
        <v>0.8</v>
      </c>
      <c r="BW48" s="202" t="str">
        <f t="shared" ref="BW48:BW51" si="6">BW47</f>
        <v>нд</v>
      </c>
      <c r="BX48" s="202" t="s">
        <v>203</v>
      </c>
      <c r="BY48" s="202" t="s">
        <v>203</v>
      </c>
      <c r="BZ48" s="202" t="s">
        <v>203</v>
      </c>
      <c r="CA48" s="202" t="str">
        <f>CA49</f>
        <v>нд</v>
      </c>
      <c r="CB48" s="202" t="str">
        <f t="shared" ref="CB48" si="7">CB49</f>
        <v>нд</v>
      </c>
      <c r="CC48" s="201" t="s">
        <v>203</v>
      </c>
      <c r="CD48" s="202" t="s">
        <v>203</v>
      </c>
      <c r="CE48" s="202" t="s">
        <v>203</v>
      </c>
      <c r="CF48" s="201" t="s">
        <v>203</v>
      </c>
      <c r="CG48" s="201" t="s">
        <v>203</v>
      </c>
      <c r="CH48" s="201" t="s">
        <v>203</v>
      </c>
      <c r="CI48" s="201" t="s">
        <v>203</v>
      </c>
      <c r="CJ48" s="201" t="s">
        <v>203</v>
      </c>
    </row>
    <row r="49" spans="1:88" s="30" customFormat="1" ht="32">
      <c r="A49" s="178" t="s">
        <v>78</v>
      </c>
      <c r="B49" s="282" t="s">
        <v>79</v>
      </c>
      <c r="C49" s="201" t="s">
        <v>203</v>
      </c>
      <c r="D49" s="202">
        <f>D50</f>
        <v>6.3E-2</v>
      </c>
      <c r="E49" s="202" t="s">
        <v>203</v>
      </c>
      <c r="F49" s="202" t="s">
        <v>203</v>
      </c>
      <c r="G49" s="202" t="s">
        <v>203</v>
      </c>
      <c r="H49" s="202" t="s">
        <v>203</v>
      </c>
      <c r="I49" s="202" t="str">
        <f>I50</f>
        <v>нд</v>
      </c>
      <c r="J49" s="202" t="s">
        <v>203</v>
      </c>
      <c r="K49" s="202" t="s">
        <v>203</v>
      </c>
      <c r="L49" s="202" t="s">
        <v>203</v>
      </c>
      <c r="M49" s="202" t="s">
        <v>203</v>
      </c>
      <c r="N49" s="202" t="s">
        <v>203</v>
      </c>
      <c r="O49" s="202" t="s">
        <v>203</v>
      </c>
      <c r="P49" s="201" t="s">
        <v>203</v>
      </c>
      <c r="Q49" s="201" t="s">
        <v>203</v>
      </c>
      <c r="R49" s="201" t="s">
        <v>203</v>
      </c>
      <c r="S49" s="201" t="s">
        <v>203</v>
      </c>
      <c r="T49" s="201" t="s">
        <v>203</v>
      </c>
      <c r="U49" s="201" t="s">
        <v>203</v>
      </c>
      <c r="V49" s="201" t="s">
        <v>203</v>
      </c>
      <c r="W49" s="201" t="s">
        <v>203</v>
      </c>
      <c r="X49" s="201" t="s">
        <v>203</v>
      </c>
      <c r="Y49" s="201" t="s">
        <v>203</v>
      </c>
      <c r="Z49" s="201" t="s">
        <v>203</v>
      </c>
      <c r="AA49" s="201" t="s">
        <v>203</v>
      </c>
      <c r="AB49" s="201" t="s">
        <v>203</v>
      </c>
      <c r="AC49" s="201" t="s">
        <v>203</v>
      </c>
      <c r="AD49" s="201" t="s">
        <v>203</v>
      </c>
      <c r="AE49" s="201" t="s">
        <v>203</v>
      </c>
      <c r="AF49" s="202">
        <f t="shared" ref="AF49:AJ49" si="8">SUM(AF50:AF56)</f>
        <v>0.8</v>
      </c>
      <c r="AG49" s="202" t="s">
        <v>203</v>
      </c>
      <c r="AH49" s="202">
        <f t="shared" si="8"/>
        <v>0</v>
      </c>
      <c r="AI49" s="202" t="s">
        <v>203</v>
      </c>
      <c r="AJ49" s="202">
        <f t="shared" si="8"/>
        <v>0</v>
      </c>
      <c r="AK49" s="202" t="str">
        <f>AK50</f>
        <v>нд</v>
      </c>
      <c r="AL49" s="202" t="s">
        <v>203</v>
      </c>
      <c r="AM49" s="201" t="s">
        <v>203</v>
      </c>
      <c r="AN49" s="201" t="s">
        <v>203</v>
      </c>
      <c r="AO49" s="201" t="s">
        <v>203</v>
      </c>
      <c r="AP49" s="201" t="s">
        <v>203</v>
      </c>
      <c r="AQ49" s="201" t="s">
        <v>203</v>
      </c>
      <c r="AR49" s="201" t="s">
        <v>203</v>
      </c>
      <c r="AS49" s="201" t="s">
        <v>203</v>
      </c>
      <c r="AT49" s="202">
        <f t="shared" ref="AT49:AX49" si="9">SUM(AT50:AT56)</f>
        <v>0.8</v>
      </c>
      <c r="AU49" s="202" t="s">
        <v>203</v>
      </c>
      <c r="AV49" s="202">
        <f t="shared" si="9"/>
        <v>0</v>
      </c>
      <c r="AW49" s="202" t="s">
        <v>203</v>
      </c>
      <c r="AX49" s="202">
        <f t="shared" si="9"/>
        <v>0</v>
      </c>
      <c r="AY49" s="202" t="s">
        <v>203</v>
      </c>
      <c r="AZ49" s="202" t="s">
        <v>203</v>
      </c>
      <c r="BA49" s="201" t="s">
        <v>203</v>
      </c>
      <c r="BB49" s="201" t="s">
        <v>203</v>
      </c>
      <c r="BC49" s="201" t="s">
        <v>203</v>
      </c>
      <c r="BD49" s="201" t="s">
        <v>203</v>
      </c>
      <c r="BE49" s="201" t="s">
        <v>203</v>
      </c>
      <c r="BF49" s="201" t="s">
        <v>203</v>
      </c>
      <c r="BG49" s="201" t="s">
        <v>203</v>
      </c>
      <c r="BH49" s="202">
        <f>SUM(BH50:BH56)</f>
        <v>0</v>
      </c>
      <c r="BI49" s="202" t="s">
        <v>203</v>
      </c>
      <c r="BJ49" s="202" t="s">
        <v>203</v>
      </c>
      <c r="BK49" s="202" t="s">
        <v>203</v>
      </c>
      <c r="BL49" s="202">
        <f t="shared" ref="BL49" si="10">SUM(BL50:BL56)</f>
        <v>0</v>
      </c>
      <c r="BM49" s="202" t="s">
        <v>203</v>
      </c>
      <c r="BN49" s="202" t="s">
        <v>203</v>
      </c>
      <c r="BO49" s="201" t="s">
        <v>203</v>
      </c>
      <c r="BP49" s="201" t="s">
        <v>203</v>
      </c>
      <c r="BQ49" s="201" t="s">
        <v>203</v>
      </c>
      <c r="BR49" s="201" t="s">
        <v>203</v>
      </c>
      <c r="BS49" s="201" t="s">
        <v>203</v>
      </c>
      <c r="BT49" s="201" t="s">
        <v>203</v>
      </c>
      <c r="BU49" s="201" t="s">
        <v>203</v>
      </c>
      <c r="BV49" s="202">
        <f>BV50</f>
        <v>0.8</v>
      </c>
      <c r="BW49" s="202" t="str">
        <f t="shared" si="6"/>
        <v>нд</v>
      </c>
      <c r="BX49" s="202" t="s">
        <v>203</v>
      </c>
      <c r="BY49" s="202" t="s">
        <v>203</v>
      </c>
      <c r="BZ49" s="202" t="s">
        <v>203</v>
      </c>
      <c r="CA49" s="202" t="str">
        <f>CA50</f>
        <v>нд</v>
      </c>
      <c r="CB49" s="202" t="str">
        <f>CB56</f>
        <v>нд</v>
      </c>
      <c r="CC49" s="201" t="s">
        <v>203</v>
      </c>
      <c r="CD49" s="201" t="s">
        <v>203</v>
      </c>
      <c r="CE49" s="201" t="s">
        <v>203</v>
      </c>
      <c r="CF49" s="201" t="s">
        <v>203</v>
      </c>
      <c r="CG49" s="201" t="s">
        <v>203</v>
      </c>
      <c r="CH49" s="201" t="s">
        <v>203</v>
      </c>
      <c r="CI49" s="201" t="s">
        <v>203</v>
      </c>
      <c r="CJ49" s="201" t="s">
        <v>203</v>
      </c>
    </row>
    <row r="50" spans="1:88" s="305" customFormat="1" ht="29" customHeight="1">
      <c r="A50" s="301" t="s">
        <v>80</v>
      </c>
      <c r="B50" s="302" t="s">
        <v>81</v>
      </c>
      <c r="C50" s="303" t="s">
        <v>203</v>
      </c>
      <c r="D50" s="304">
        <f>D51</f>
        <v>6.3E-2</v>
      </c>
      <c r="E50" s="303" t="s">
        <v>203</v>
      </c>
      <c r="F50" s="303" t="s">
        <v>203</v>
      </c>
      <c r="G50" s="303" t="s">
        <v>203</v>
      </c>
      <c r="H50" s="303" t="s">
        <v>203</v>
      </c>
      <c r="I50" s="303" t="str">
        <f>I51</f>
        <v>нд</v>
      </c>
      <c r="J50" s="303">
        <v>0</v>
      </c>
      <c r="K50" s="303" t="s">
        <v>203</v>
      </c>
      <c r="L50" s="303" t="s">
        <v>203</v>
      </c>
      <c r="M50" s="303" t="s">
        <v>203</v>
      </c>
      <c r="N50" s="303" t="s">
        <v>203</v>
      </c>
      <c r="O50" s="303" t="s">
        <v>203</v>
      </c>
      <c r="P50" s="303" t="s">
        <v>203</v>
      </c>
      <c r="Q50" s="303" t="s">
        <v>203</v>
      </c>
      <c r="R50" s="303" t="s">
        <v>203</v>
      </c>
      <c r="S50" s="303" t="s">
        <v>203</v>
      </c>
      <c r="T50" s="303" t="s">
        <v>203</v>
      </c>
      <c r="U50" s="303" t="s">
        <v>203</v>
      </c>
      <c r="V50" s="303" t="s">
        <v>203</v>
      </c>
      <c r="W50" s="303" t="s">
        <v>203</v>
      </c>
      <c r="X50" s="303" t="s">
        <v>203</v>
      </c>
      <c r="Y50" s="303" t="s">
        <v>203</v>
      </c>
      <c r="Z50" s="303" t="s">
        <v>203</v>
      </c>
      <c r="AA50" s="303" t="s">
        <v>203</v>
      </c>
      <c r="AB50" s="303" t="s">
        <v>203</v>
      </c>
      <c r="AC50" s="303" t="s">
        <v>203</v>
      </c>
      <c r="AD50" s="303" t="s">
        <v>203</v>
      </c>
      <c r="AE50" s="303" t="s">
        <v>203</v>
      </c>
      <c r="AF50" s="303" t="s">
        <v>203</v>
      </c>
      <c r="AG50" s="303" t="s">
        <v>203</v>
      </c>
      <c r="AH50" s="303" t="s">
        <v>203</v>
      </c>
      <c r="AI50" s="303" t="s">
        <v>203</v>
      </c>
      <c r="AJ50" s="303" t="s">
        <v>203</v>
      </c>
      <c r="AK50" s="303" t="str">
        <f>AK51</f>
        <v>нд</v>
      </c>
      <c r="AL50" s="303" t="s">
        <v>203</v>
      </c>
      <c r="AM50" s="303" t="s">
        <v>203</v>
      </c>
      <c r="AN50" s="303" t="s">
        <v>203</v>
      </c>
      <c r="AO50" s="303" t="s">
        <v>203</v>
      </c>
      <c r="AP50" s="303" t="s">
        <v>203</v>
      </c>
      <c r="AQ50" s="303" t="s">
        <v>203</v>
      </c>
      <c r="AR50" s="303" t="s">
        <v>203</v>
      </c>
      <c r="AS50" s="303" t="s">
        <v>203</v>
      </c>
      <c r="AT50" s="303" t="s">
        <v>203</v>
      </c>
      <c r="AU50" s="303" t="s">
        <v>203</v>
      </c>
      <c r="AV50" s="303" t="s">
        <v>203</v>
      </c>
      <c r="AW50" s="303" t="s">
        <v>203</v>
      </c>
      <c r="AX50" s="303" t="s">
        <v>203</v>
      </c>
      <c r="AY50" s="303" t="s">
        <v>203</v>
      </c>
      <c r="AZ50" s="303" t="s">
        <v>203</v>
      </c>
      <c r="BA50" s="303" t="s">
        <v>203</v>
      </c>
      <c r="BB50" s="303" t="s">
        <v>203</v>
      </c>
      <c r="BC50" s="303" t="s">
        <v>203</v>
      </c>
      <c r="BD50" s="303" t="s">
        <v>203</v>
      </c>
      <c r="BE50" s="303" t="s">
        <v>203</v>
      </c>
      <c r="BF50" s="303" t="s">
        <v>203</v>
      </c>
      <c r="BG50" s="303" t="s">
        <v>203</v>
      </c>
      <c r="BH50" s="303" t="s">
        <v>203</v>
      </c>
      <c r="BI50" s="303" t="s">
        <v>203</v>
      </c>
      <c r="BJ50" s="303" t="s">
        <v>203</v>
      </c>
      <c r="BK50" s="303" t="s">
        <v>203</v>
      </c>
      <c r="BL50" s="303" t="s">
        <v>203</v>
      </c>
      <c r="BM50" s="303" t="s">
        <v>203</v>
      </c>
      <c r="BN50" s="303" t="s">
        <v>203</v>
      </c>
      <c r="BO50" s="303" t="s">
        <v>203</v>
      </c>
      <c r="BP50" s="303" t="s">
        <v>203</v>
      </c>
      <c r="BQ50" s="303" t="s">
        <v>203</v>
      </c>
      <c r="BR50" s="303" t="s">
        <v>203</v>
      </c>
      <c r="BS50" s="303" t="s">
        <v>203</v>
      </c>
      <c r="BT50" s="303" t="s">
        <v>203</v>
      </c>
      <c r="BU50" s="303" t="s">
        <v>203</v>
      </c>
      <c r="BV50" s="304">
        <f>BV51</f>
        <v>0.8</v>
      </c>
      <c r="BW50" s="303" t="str">
        <f t="shared" si="6"/>
        <v>нд</v>
      </c>
      <c r="BX50" s="303" t="s">
        <v>203</v>
      </c>
      <c r="BY50" s="303" t="s">
        <v>203</v>
      </c>
      <c r="BZ50" s="303" t="s">
        <v>203</v>
      </c>
      <c r="CA50" s="303" t="str">
        <f>CA51</f>
        <v>нд</v>
      </c>
      <c r="CB50" s="303" t="s">
        <v>203</v>
      </c>
      <c r="CC50" s="303" t="s">
        <v>203</v>
      </c>
      <c r="CD50" s="303" t="s">
        <v>203</v>
      </c>
      <c r="CE50" s="303" t="s">
        <v>203</v>
      </c>
      <c r="CF50" s="303" t="s">
        <v>203</v>
      </c>
      <c r="CG50" s="303" t="s">
        <v>203</v>
      </c>
      <c r="CH50" s="303" t="s">
        <v>203</v>
      </c>
      <c r="CI50" s="303" t="s">
        <v>203</v>
      </c>
      <c r="CJ50" s="303" t="s">
        <v>203</v>
      </c>
    </row>
    <row r="51" spans="1:88" s="38" customFormat="1">
      <c r="A51" s="165" t="s">
        <v>80</v>
      </c>
      <c r="B51" s="300" t="s">
        <v>622</v>
      </c>
      <c r="C51" s="199" t="s">
        <v>203</v>
      </c>
      <c r="D51" s="199">
        <v>6.3E-2</v>
      </c>
      <c r="E51" s="199" t="s">
        <v>203</v>
      </c>
      <c r="F51" s="199" t="s">
        <v>203</v>
      </c>
      <c r="G51" s="199" t="s">
        <v>203</v>
      </c>
      <c r="H51" s="199" t="s">
        <v>203</v>
      </c>
      <c r="I51" s="199" t="s">
        <v>203</v>
      </c>
      <c r="J51" s="199">
        <v>0</v>
      </c>
      <c r="K51" s="199" t="s">
        <v>203</v>
      </c>
      <c r="L51" s="199" t="s">
        <v>203</v>
      </c>
      <c r="M51" s="199" t="s">
        <v>203</v>
      </c>
      <c r="N51" s="199" t="s">
        <v>203</v>
      </c>
      <c r="O51" s="199" t="s">
        <v>203</v>
      </c>
      <c r="P51" s="199" t="s">
        <v>203</v>
      </c>
      <c r="Q51" s="199" t="s">
        <v>203</v>
      </c>
      <c r="R51" s="199" t="s">
        <v>203</v>
      </c>
      <c r="S51" s="199" t="s">
        <v>203</v>
      </c>
      <c r="T51" s="199" t="s">
        <v>203</v>
      </c>
      <c r="U51" s="199" t="s">
        <v>203</v>
      </c>
      <c r="V51" s="199" t="s">
        <v>203</v>
      </c>
      <c r="W51" s="199" t="s">
        <v>203</v>
      </c>
      <c r="X51" s="199" t="s">
        <v>203</v>
      </c>
      <c r="Y51" s="199" t="s">
        <v>203</v>
      </c>
      <c r="Z51" s="199" t="s">
        <v>203</v>
      </c>
      <c r="AA51" s="199" t="s">
        <v>203</v>
      </c>
      <c r="AB51" s="199" t="s">
        <v>203</v>
      </c>
      <c r="AC51" s="199" t="s">
        <v>203</v>
      </c>
      <c r="AD51" s="199" t="s">
        <v>203</v>
      </c>
      <c r="AE51" s="199" t="s">
        <v>203</v>
      </c>
      <c r="AF51" s="199">
        <v>0.8</v>
      </c>
      <c r="AG51" s="199" t="s">
        <v>203</v>
      </c>
      <c r="AH51" s="199" t="str">
        <f>F51</f>
        <v>нд</v>
      </c>
      <c r="AI51" s="199" t="s">
        <v>203</v>
      </c>
      <c r="AJ51" s="199" t="s">
        <v>203</v>
      </c>
      <c r="AK51" s="199" t="s">
        <v>203</v>
      </c>
      <c r="AL51" s="199" t="s">
        <v>203</v>
      </c>
      <c r="AM51" s="199" t="s">
        <v>203</v>
      </c>
      <c r="AN51" s="199" t="s">
        <v>203</v>
      </c>
      <c r="AO51" s="199" t="s">
        <v>203</v>
      </c>
      <c r="AP51" s="199" t="s">
        <v>203</v>
      </c>
      <c r="AQ51" s="199" t="s">
        <v>203</v>
      </c>
      <c r="AR51" s="199" t="s">
        <v>203</v>
      </c>
      <c r="AS51" s="199" t="s">
        <v>203</v>
      </c>
      <c r="AT51" s="199">
        <v>0.8</v>
      </c>
      <c r="AU51" s="199" t="s">
        <v>203</v>
      </c>
      <c r="AV51" s="199" t="s">
        <v>203</v>
      </c>
      <c r="AW51" s="199" t="s">
        <v>203</v>
      </c>
      <c r="AX51" s="199" t="s">
        <v>203</v>
      </c>
      <c r="AY51" s="199" t="s">
        <v>203</v>
      </c>
      <c r="AZ51" s="199" t="s">
        <v>203</v>
      </c>
      <c r="BA51" s="199" t="s">
        <v>203</v>
      </c>
      <c r="BB51" s="199" t="s">
        <v>203</v>
      </c>
      <c r="BC51" s="199" t="s">
        <v>203</v>
      </c>
      <c r="BD51" s="199" t="s">
        <v>203</v>
      </c>
      <c r="BE51" s="199" t="s">
        <v>203</v>
      </c>
      <c r="BF51" s="199" t="s">
        <v>203</v>
      </c>
      <c r="BG51" s="199" t="s">
        <v>203</v>
      </c>
      <c r="BH51" s="199" t="s">
        <v>203</v>
      </c>
      <c r="BI51" s="199" t="s">
        <v>203</v>
      </c>
      <c r="BJ51" s="199" t="s">
        <v>203</v>
      </c>
      <c r="BK51" s="199" t="s">
        <v>203</v>
      </c>
      <c r="BL51" s="199" t="s">
        <v>203</v>
      </c>
      <c r="BM51" s="199" t="s">
        <v>203</v>
      </c>
      <c r="BN51" s="199" t="s">
        <v>203</v>
      </c>
      <c r="BO51" s="199" t="s">
        <v>203</v>
      </c>
      <c r="BP51" s="199" t="s">
        <v>203</v>
      </c>
      <c r="BQ51" s="199" t="s">
        <v>203</v>
      </c>
      <c r="BR51" s="199" t="s">
        <v>203</v>
      </c>
      <c r="BS51" s="199" t="s">
        <v>203</v>
      </c>
      <c r="BT51" s="199" t="s">
        <v>203</v>
      </c>
      <c r="BU51" s="199" t="s">
        <v>203</v>
      </c>
      <c r="BV51" s="199">
        <f>AF51</f>
        <v>0.8</v>
      </c>
      <c r="BW51" s="199" t="str">
        <f t="shared" si="6"/>
        <v>нд</v>
      </c>
      <c r="BX51" s="199" t="str">
        <f>AH51</f>
        <v>нд</v>
      </c>
      <c r="BY51" s="199" t="s">
        <v>203</v>
      </c>
      <c r="BZ51" s="199" t="s">
        <v>203</v>
      </c>
      <c r="CA51" s="199" t="str">
        <f>AK51</f>
        <v>нд</v>
      </c>
      <c r="CB51" s="199" t="s">
        <v>203</v>
      </c>
      <c r="CC51" s="199" t="s">
        <v>203</v>
      </c>
      <c r="CD51" s="199" t="s">
        <v>203</v>
      </c>
      <c r="CE51" s="199" t="s">
        <v>203</v>
      </c>
      <c r="CF51" s="199" t="s">
        <v>203</v>
      </c>
      <c r="CG51" s="199" t="s">
        <v>203</v>
      </c>
      <c r="CH51" s="199" t="s">
        <v>203</v>
      </c>
      <c r="CI51" s="199" t="s">
        <v>203</v>
      </c>
      <c r="CJ51" s="199" t="s">
        <v>203</v>
      </c>
    </row>
    <row r="52" spans="1:88" s="263" customFormat="1" ht="56" hidden="1" customHeight="1" outlineLevel="1">
      <c r="A52" s="6" t="s">
        <v>82</v>
      </c>
      <c r="B52" s="225" t="s">
        <v>83</v>
      </c>
      <c r="C52" s="262" t="s">
        <v>203</v>
      </c>
      <c r="D52" s="262" t="s">
        <v>203</v>
      </c>
      <c r="E52" s="262" t="s">
        <v>203</v>
      </c>
      <c r="F52" s="262" t="s">
        <v>203</v>
      </c>
      <c r="G52" s="262" t="s">
        <v>203</v>
      </c>
      <c r="H52" s="262" t="s">
        <v>203</v>
      </c>
      <c r="I52" s="262" t="s">
        <v>203</v>
      </c>
      <c r="J52" s="262" t="s">
        <v>203</v>
      </c>
      <c r="K52" s="262" t="s">
        <v>203</v>
      </c>
      <c r="L52" s="262" t="s">
        <v>203</v>
      </c>
      <c r="M52" s="262" t="s">
        <v>203</v>
      </c>
      <c r="N52" s="262" t="s">
        <v>203</v>
      </c>
      <c r="O52" s="262" t="s">
        <v>203</v>
      </c>
      <c r="P52" s="262" t="s">
        <v>203</v>
      </c>
      <c r="Q52" s="262" t="s">
        <v>203</v>
      </c>
      <c r="R52" s="262" t="s">
        <v>203</v>
      </c>
      <c r="S52" s="262" t="s">
        <v>203</v>
      </c>
      <c r="T52" s="262" t="s">
        <v>203</v>
      </c>
      <c r="U52" s="262" t="s">
        <v>203</v>
      </c>
      <c r="V52" s="262" t="s">
        <v>203</v>
      </c>
      <c r="W52" s="262" t="s">
        <v>203</v>
      </c>
      <c r="X52" s="262" t="s">
        <v>203</v>
      </c>
      <c r="Y52" s="262" t="s">
        <v>203</v>
      </c>
      <c r="Z52" s="262" t="s">
        <v>203</v>
      </c>
      <c r="AA52" s="262" t="s">
        <v>203</v>
      </c>
      <c r="AB52" s="262" t="s">
        <v>203</v>
      </c>
      <c r="AC52" s="262" t="s">
        <v>203</v>
      </c>
      <c r="AD52" s="262" t="s">
        <v>203</v>
      </c>
      <c r="AE52" s="262" t="s">
        <v>203</v>
      </c>
      <c r="AF52" s="262" t="s">
        <v>203</v>
      </c>
      <c r="AG52" s="262" t="s">
        <v>203</v>
      </c>
      <c r="AH52" s="262" t="s">
        <v>203</v>
      </c>
      <c r="AI52" s="262" t="s">
        <v>203</v>
      </c>
      <c r="AJ52" s="262" t="s">
        <v>203</v>
      </c>
      <c r="AK52" s="262" t="s">
        <v>203</v>
      </c>
      <c r="AL52" s="262" t="s">
        <v>203</v>
      </c>
      <c r="AM52" s="262" t="s">
        <v>203</v>
      </c>
      <c r="AN52" s="262" t="s">
        <v>203</v>
      </c>
      <c r="AO52" s="262" t="s">
        <v>203</v>
      </c>
      <c r="AP52" s="262" t="s">
        <v>203</v>
      </c>
      <c r="AQ52" s="262" t="s">
        <v>203</v>
      </c>
      <c r="AR52" s="262" t="s">
        <v>203</v>
      </c>
      <c r="AS52" s="262" t="s">
        <v>203</v>
      </c>
      <c r="AT52" s="262" t="s">
        <v>203</v>
      </c>
      <c r="AU52" s="262" t="s">
        <v>203</v>
      </c>
      <c r="AV52" s="262" t="s">
        <v>203</v>
      </c>
      <c r="AW52" s="262" t="s">
        <v>203</v>
      </c>
      <c r="AX52" s="262" t="s">
        <v>203</v>
      </c>
      <c r="AY52" s="262" t="s">
        <v>203</v>
      </c>
      <c r="AZ52" s="262" t="s">
        <v>203</v>
      </c>
      <c r="BA52" s="262" t="s">
        <v>203</v>
      </c>
      <c r="BB52" s="262" t="s">
        <v>203</v>
      </c>
      <c r="BC52" s="262" t="s">
        <v>203</v>
      </c>
      <c r="BD52" s="262" t="s">
        <v>203</v>
      </c>
      <c r="BE52" s="262" t="s">
        <v>203</v>
      </c>
      <c r="BF52" s="262" t="s">
        <v>203</v>
      </c>
      <c r="BG52" s="262" t="s">
        <v>203</v>
      </c>
      <c r="BH52" s="262" t="s">
        <v>203</v>
      </c>
      <c r="BI52" s="262" t="s">
        <v>203</v>
      </c>
      <c r="BJ52" s="262" t="s">
        <v>203</v>
      </c>
      <c r="BK52" s="262" t="s">
        <v>203</v>
      </c>
      <c r="BL52" s="262" t="s">
        <v>203</v>
      </c>
      <c r="BM52" s="262" t="s">
        <v>203</v>
      </c>
      <c r="BN52" s="262" t="s">
        <v>203</v>
      </c>
      <c r="BO52" s="262" t="s">
        <v>203</v>
      </c>
      <c r="BP52" s="262" t="s">
        <v>203</v>
      </c>
      <c r="BQ52" s="262" t="s">
        <v>203</v>
      </c>
      <c r="BR52" s="262" t="s">
        <v>203</v>
      </c>
      <c r="BS52" s="262" t="s">
        <v>203</v>
      </c>
      <c r="BT52" s="262" t="s">
        <v>203</v>
      </c>
      <c r="BU52" s="262" t="s">
        <v>203</v>
      </c>
      <c r="BV52" s="262" t="s">
        <v>203</v>
      </c>
      <c r="BW52" s="262" t="s">
        <v>203</v>
      </c>
      <c r="BX52" s="262" t="s">
        <v>203</v>
      </c>
      <c r="BY52" s="262" t="s">
        <v>203</v>
      </c>
      <c r="BZ52" s="262" t="s">
        <v>203</v>
      </c>
      <c r="CA52" s="262" t="s">
        <v>203</v>
      </c>
      <c r="CB52" s="262" t="s">
        <v>203</v>
      </c>
      <c r="CC52" s="262" t="s">
        <v>203</v>
      </c>
      <c r="CD52" s="262" t="s">
        <v>203</v>
      </c>
      <c r="CE52" s="262" t="s">
        <v>203</v>
      </c>
      <c r="CF52" s="262" t="s">
        <v>203</v>
      </c>
      <c r="CG52" s="262" t="s">
        <v>203</v>
      </c>
      <c r="CH52" s="262" t="s">
        <v>203</v>
      </c>
      <c r="CI52" s="262" t="s">
        <v>203</v>
      </c>
      <c r="CJ52" s="262" t="s">
        <v>203</v>
      </c>
    </row>
    <row r="53" spans="1:88" s="263" customFormat="1" ht="30" hidden="1" customHeight="1" outlineLevel="1">
      <c r="A53" s="6" t="s">
        <v>84</v>
      </c>
      <c r="B53" s="225" t="s">
        <v>85</v>
      </c>
      <c r="C53" s="262" t="s">
        <v>203</v>
      </c>
      <c r="D53" s="262" t="s">
        <v>203</v>
      </c>
      <c r="E53" s="262" t="s">
        <v>203</v>
      </c>
      <c r="F53" s="262" t="s">
        <v>203</v>
      </c>
      <c r="G53" s="262" t="s">
        <v>203</v>
      </c>
      <c r="H53" s="262" t="s">
        <v>203</v>
      </c>
      <c r="I53" s="262" t="s">
        <v>203</v>
      </c>
      <c r="J53" s="262" t="s">
        <v>203</v>
      </c>
      <c r="K53" s="262" t="s">
        <v>203</v>
      </c>
      <c r="L53" s="262" t="s">
        <v>203</v>
      </c>
      <c r="M53" s="262" t="s">
        <v>203</v>
      </c>
      <c r="N53" s="262" t="s">
        <v>203</v>
      </c>
      <c r="O53" s="262" t="s">
        <v>203</v>
      </c>
      <c r="P53" s="262" t="s">
        <v>203</v>
      </c>
      <c r="Q53" s="262" t="s">
        <v>203</v>
      </c>
      <c r="R53" s="262" t="s">
        <v>203</v>
      </c>
      <c r="S53" s="262" t="s">
        <v>203</v>
      </c>
      <c r="T53" s="262" t="s">
        <v>203</v>
      </c>
      <c r="U53" s="262" t="s">
        <v>203</v>
      </c>
      <c r="V53" s="262" t="s">
        <v>203</v>
      </c>
      <c r="W53" s="262" t="s">
        <v>203</v>
      </c>
      <c r="X53" s="262" t="s">
        <v>203</v>
      </c>
      <c r="Y53" s="262" t="s">
        <v>203</v>
      </c>
      <c r="Z53" s="262" t="s">
        <v>203</v>
      </c>
      <c r="AA53" s="262" t="s">
        <v>203</v>
      </c>
      <c r="AB53" s="262" t="s">
        <v>203</v>
      </c>
      <c r="AC53" s="262" t="s">
        <v>203</v>
      </c>
      <c r="AD53" s="262" t="s">
        <v>203</v>
      </c>
      <c r="AE53" s="262" t="s">
        <v>203</v>
      </c>
      <c r="AF53" s="262" t="s">
        <v>203</v>
      </c>
      <c r="AG53" s="262" t="s">
        <v>203</v>
      </c>
      <c r="AH53" s="262" t="s">
        <v>203</v>
      </c>
      <c r="AI53" s="262" t="s">
        <v>203</v>
      </c>
      <c r="AJ53" s="262" t="s">
        <v>203</v>
      </c>
      <c r="AK53" s="262" t="s">
        <v>203</v>
      </c>
      <c r="AL53" s="262" t="s">
        <v>203</v>
      </c>
      <c r="AM53" s="262" t="s">
        <v>203</v>
      </c>
      <c r="AN53" s="262" t="s">
        <v>203</v>
      </c>
      <c r="AO53" s="262" t="s">
        <v>203</v>
      </c>
      <c r="AP53" s="262" t="s">
        <v>203</v>
      </c>
      <c r="AQ53" s="262" t="s">
        <v>203</v>
      </c>
      <c r="AR53" s="262" t="s">
        <v>203</v>
      </c>
      <c r="AS53" s="262" t="s">
        <v>203</v>
      </c>
      <c r="AT53" s="262" t="s">
        <v>203</v>
      </c>
      <c r="AU53" s="262" t="s">
        <v>203</v>
      </c>
      <c r="AV53" s="262" t="s">
        <v>203</v>
      </c>
      <c r="AW53" s="262" t="s">
        <v>203</v>
      </c>
      <c r="AX53" s="262" t="s">
        <v>203</v>
      </c>
      <c r="AY53" s="262" t="s">
        <v>203</v>
      </c>
      <c r="AZ53" s="262" t="s">
        <v>203</v>
      </c>
      <c r="BA53" s="262" t="s">
        <v>203</v>
      </c>
      <c r="BB53" s="262" t="s">
        <v>203</v>
      </c>
      <c r="BC53" s="262" t="s">
        <v>203</v>
      </c>
      <c r="BD53" s="262" t="s">
        <v>203</v>
      </c>
      <c r="BE53" s="262" t="s">
        <v>203</v>
      </c>
      <c r="BF53" s="262" t="s">
        <v>203</v>
      </c>
      <c r="BG53" s="262" t="s">
        <v>203</v>
      </c>
      <c r="BH53" s="262" t="s">
        <v>203</v>
      </c>
      <c r="BI53" s="262" t="s">
        <v>203</v>
      </c>
      <c r="BJ53" s="262" t="s">
        <v>203</v>
      </c>
      <c r="BK53" s="262" t="s">
        <v>203</v>
      </c>
      <c r="BL53" s="262" t="s">
        <v>203</v>
      </c>
      <c r="BM53" s="262" t="s">
        <v>203</v>
      </c>
      <c r="BN53" s="262" t="s">
        <v>203</v>
      </c>
      <c r="BO53" s="262" t="s">
        <v>203</v>
      </c>
      <c r="BP53" s="262" t="s">
        <v>203</v>
      </c>
      <c r="BQ53" s="262" t="s">
        <v>203</v>
      </c>
      <c r="BR53" s="262" t="s">
        <v>203</v>
      </c>
      <c r="BS53" s="262" t="s">
        <v>203</v>
      </c>
      <c r="BT53" s="262" t="s">
        <v>203</v>
      </c>
      <c r="BU53" s="262" t="s">
        <v>203</v>
      </c>
      <c r="BV53" s="262" t="s">
        <v>203</v>
      </c>
      <c r="BW53" s="262" t="s">
        <v>203</v>
      </c>
      <c r="BX53" s="262" t="s">
        <v>203</v>
      </c>
      <c r="BY53" s="262" t="s">
        <v>203</v>
      </c>
      <c r="BZ53" s="262" t="s">
        <v>203</v>
      </c>
      <c r="CA53" s="262" t="s">
        <v>203</v>
      </c>
      <c r="CB53" s="262" t="s">
        <v>203</v>
      </c>
      <c r="CC53" s="262" t="s">
        <v>203</v>
      </c>
      <c r="CD53" s="262" t="s">
        <v>203</v>
      </c>
      <c r="CE53" s="262" t="s">
        <v>203</v>
      </c>
      <c r="CF53" s="262" t="s">
        <v>203</v>
      </c>
      <c r="CG53" s="262" t="s">
        <v>203</v>
      </c>
      <c r="CH53" s="262" t="s">
        <v>203</v>
      </c>
      <c r="CI53" s="262" t="s">
        <v>203</v>
      </c>
      <c r="CJ53" s="262" t="s">
        <v>203</v>
      </c>
    </row>
    <row r="54" spans="1:88" s="263" customFormat="1" ht="25" hidden="1" customHeight="1" outlineLevel="1">
      <c r="A54" s="6" t="s">
        <v>86</v>
      </c>
      <c r="B54" s="225" t="s">
        <v>87</v>
      </c>
      <c r="C54" s="262" t="s">
        <v>203</v>
      </c>
      <c r="D54" s="262" t="s">
        <v>203</v>
      </c>
      <c r="E54" s="262" t="s">
        <v>203</v>
      </c>
      <c r="F54" s="262" t="s">
        <v>203</v>
      </c>
      <c r="G54" s="262" t="s">
        <v>203</v>
      </c>
      <c r="H54" s="262" t="s">
        <v>203</v>
      </c>
      <c r="I54" s="262" t="s">
        <v>203</v>
      </c>
      <c r="J54" s="262" t="s">
        <v>203</v>
      </c>
      <c r="K54" s="262" t="s">
        <v>203</v>
      </c>
      <c r="L54" s="262" t="s">
        <v>203</v>
      </c>
      <c r="M54" s="262" t="s">
        <v>203</v>
      </c>
      <c r="N54" s="262" t="s">
        <v>203</v>
      </c>
      <c r="O54" s="262" t="s">
        <v>203</v>
      </c>
      <c r="P54" s="262" t="s">
        <v>203</v>
      </c>
      <c r="Q54" s="262" t="s">
        <v>203</v>
      </c>
      <c r="R54" s="262" t="s">
        <v>203</v>
      </c>
      <c r="S54" s="262" t="s">
        <v>203</v>
      </c>
      <c r="T54" s="262" t="s">
        <v>203</v>
      </c>
      <c r="U54" s="262" t="s">
        <v>203</v>
      </c>
      <c r="V54" s="262" t="s">
        <v>203</v>
      </c>
      <c r="W54" s="262" t="s">
        <v>203</v>
      </c>
      <c r="X54" s="262" t="s">
        <v>203</v>
      </c>
      <c r="Y54" s="262" t="s">
        <v>203</v>
      </c>
      <c r="Z54" s="262" t="s">
        <v>203</v>
      </c>
      <c r="AA54" s="262" t="s">
        <v>203</v>
      </c>
      <c r="AB54" s="262" t="s">
        <v>203</v>
      </c>
      <c r="AC54" s="262" t="s">
        <v>203</v>
      </c>
      <c r="AD54" s="262" t="s">
        <v>203</v>
      </c>
      <c r="AE54" s="262" t="s">
        <v>203</v>
      </c>
      <c r="AF54" s="262" t="s">
        <v>203</v>
      </c>
      <c r="AG54" s="262" t="s">
        <v>203</v>
      </c>
      <c r="AH54" s="262" t="s">
        <v>203</v>
      </c>
      <c r="AI54" s="262" t="s">
        <v>203</v>
      </c>
      <c r="AJ54" s="262" t="s">
        <v>203</v>
      </c>
      <c r="AK54" s="262" t="s">
        <v>203</v>
      </c>
      <c r="AL54" s="262" t="s">
        <v>203</v>
      </c>
      <c r="AM54" s="262" t="s">
        <v>203</v>
      </c>
      <c r="AN54" s="262" t="s">
        <v>203</v>
      </c>
      <c r="AO54" s="262" t="s">
        <v>203</v>
      </c>
      <c r="AP54" s="262" t="s">
        <v>203</v>
      </c>
      <c r="AQ54" s="262" t="s">
        <v>203</v>
      </c>
      <c r="AR54" s="262" t="s">
        <v>203</v>
      </c>
      <c r="AS54" s="262" t="s">
        <v>203</v>
      </c>
      <c r="AT54" s="262" t="s">
        <v>203</v>
      </c>
      <c r="AU54" s="262" t="s">
        <v>203</v>
      </c>
      <c r="AV54" s="262" t="s">
        <v>203</v>
      </c>
      <c r="AW54" s="262" t="s">
        <v>203</v>
      </c>
      <c r="AX54" s="262" t="s">
        <v>203</v>
      </c>
      <c r="AY54" s="262" t="s">
        <v>203</v>
      </c>
      <c r="AZ54" s="262" t="s">
        <v>203</v>
      </c>
      <c r="BA54" s="262" t="s">
        <v>203</v>
      </c>
      <c r="BB54" s="262" t="s">
        <v>203</v>
      </c>
      <c r="BC54" s="262" t="s">
        <v>203</v>
      </c>
      <c r="BD54" s="262" t="s">
        <v>203</v>
      </c>
      <c r="BE54" s="262" t="s">
        <v>203</v>
      </c>
      <c r="BF54" s="262" t="s">
        <v>203</v>
      </c>
      <c r="BG54" s="262" t="s">
        <v>203</v>
      </c>
      <c r="BH54" s="262" t="s">
        <v>203</v>
      </c>
      <c r="BI54" s="262" t="s">
        <v>203</v>
      </c>
      <c r="BJ54" s="262" t="s">
        <v>203</v>
      </c>
      <c r="BK54" s="262" t="s">
        <v>203</v>
      </c>
      <c r="BL54" s="262" t="s">
        <v>203</v>
      </c>
      <c r="BM54" s="262" t="s">
        <v>203</v>
      </c>
      <c r="BN54" s="262" t="s">
        <v>203</v>
      </c>
      <c r="BO54" s="262" t="s">
        <v>203</v>
      </c>
      <c r="BP54" s="262" t="s">
        <v>203</v>
      </c>
      <c r="BQ54" s="262" t="s">
        <v>203</v>
      </c>
      <c r="BR54" s="262" t="s">
        <v>203</v>
      </c>
      <c r="BS54" s="262" t="s">
        <v>203</v>
      </c>
      <c r="BT54" s="262" t="s">
        <v>203</v>
      </c>
      <c r="BU54" s="262" t="s">
        <v>203</v>
      </c>
      <c r="BV54" s="262" t="s">
        <v>203</v>
      </c>
      <c r="BW54" s="262" t="s">
        <v>203</v>
      </c>
      <c r="BX54" s="262" t="s">
        <v>203</v>
      </c>
      <c r="BY54" s="262" t="s">
        <v>203</v>
      </c>
      <c r="BZ54" s="262" t="s">
        <v>203</v>
      </c>
      <c r="CA54" s="262" t="s">
        <v>203</v>
      </c>
      <c r="CB54" s="262" t="s">
        <v>203</v>
      </c>
      <c r="CC54" s="262" t="s">
        <v>203</v>
      </c>
      <c r="CD54" s="262" t="s">
        <v>203</v>
      </c>
      <c r="CE54" s="262" t="s">
        <v>203</v>
      </c>
      <c r="CF54" s="262" t="s">
        <v>203</v>
      </c>
      <c r="CG54" s="262" t="s">
        <v>203</v>
      </c>
      <c r="CH54" s="262" t="s">
        <v>203</v>
      </c>
      <c r="CI54" s="262" t="s">
        <v>203</v>
      </c>
      <c r="CJ54" s="262" t="s">
        <v>203</v>
      </c>
    </row>
    <row r="55" spans="1:88" s="263" customFormat="1" ht="20" hidden="1" customHeight="1" outlineLevel="1">
      <c r="A55" s="6" t="s">
        <v>88</v>
      </c>
      <c r="B55" s="225" t="s">
        <v>89</v>
      </c>
      <c r="C55" s="262" t="s">
        <v>203</v>
      </c>
      <c r="D55" s="262" t="s">
        <v>203</v>
      </c>
      <c r="E55" s="262" t="s">
        <v>203</v>
      </c>
      <c r="F55" s="262" t="s">
        <v>203</v>
      </c>
      <c r="G55" s="262" t="s">
        <v>203</v>
      </c>
      <c r="H55" s="262" t="s">
        <v>203</v>
      </c>
      <c r="I55" s="262" t="s">
        <v>203</v>
      </c>
      <c r="J55" s="262" t="s">
        <v>203</v>
      </c>
      <c r="K55" s="262" t="s">
        <v>203</v>
      </c>
      <c r="L55" s="262" t="s">
        <v>203</v>
      </c>
      <c r="M55" s="262" t="s">
        <v>203</v>
      </c>
      <c r="N55" s="262" t="s">
        <v>203</v>
      </c>
      <c r="O55" s="262" t="s">
        <v>203</v>
      </c>
      <c r="P55" s="262" t="s">
        <v>203</v>
      </c>
      <c r="Q55" s="262" t="s">
        <v>203</v>
      </c>
      <c r="R55" s="262" t="s">
        <v>203</v>
      </c>
      <c r="S55" s="262" t="s">
        <v>203</v>
      </c>
      <c r="T55" s="262" t="s">
        <v>203</v>
      </c>
      <c r="U55" s="262" t="s">
        <v>203</v>
      </c>
      <c r="V55" s="262" t="s">
        <v>203</v>
      </c>
      <c r="W55" s="262" t="s">
        <v>203</v>
      </c>
      <c r="X55" s="262" t="s">
        <v>203</v>
      </c>
      <c r="Y55" s="262" t="s">
        <v>203</v>
      </c>
      <c r="Z55" s="262" t="s">
        <v>203</v>
      </c>
      <c r="AA55" s="262" t="s">
        <v>203</v>
      </c>
      <c r="AB55" s="262" t="s">
        <v>203</v>
      </c>
      <c r="AC55" s="262" t="s">
        <v>203</v>
      </c>
      <c r="AD55" s="262" t="s">
        <v>203</v>
      </c>
      <c r="AE55" s="262" t="s">
        <v>203</v>
      </c>
      <c r="AF55" s="262" t="s">
        <v>203</v>
      </c>
      <c r="AG55" s="262" t="s">
        <v>203</v>
      </c>
      <c r="AH55" s="262" t="s">
        <v>203</v>
      </c>
      <c r="AI55" s="262" t="s">
        <v>203</v>
      </c>
      <c r="AJ55" s="262" t="s">
        <v>203</v>
      </c>
      <c r="AK55" s="262" t="s">
        <v>203</v>
      </c>
      <c r="AL55" s="262" t="s">
        <v>203</v>
      </c>
      <c r="AM55" s="262" t="s">
        <v>203</v>
      </c>
      <c r="AN55" s="262" t="s">
        <v>203</v>
      </c>
      <c r="AO55" s="262" t="s">
        <v>203</v>
      </c>
      <c r="AP55" s="262" t="s">
        <v>203</v>
      </c>
      <c r="AQ55" s="262" t="s">
        <v>203</v>
      </c>
      <c r="AR55" s="262" t="s">
        <v>203</v>
      </c>
      <c r="AS55" s="262" t="s">
        <v>203</v>
      </c>
      <c r="AT55" s="262" t="s">
        <v>203</v>
      </c>
      <c r="AU55" s="262" t="s">
        <v>203</v>
      </c>
      <c r="AV55" s="262" t="s">
        <v>203</v>
      </c>
      <c r="AW55" s="262" t="s">
        <v>203</v>
      </c>
      <c r="AX55" s="262" t="s">
        <v>203</v>
      </c>
      <c r="AY55" s="262" t="s">
        <v>203</v>
      </c>
      <c r="AZ55" s="262" t="s">
        <v>203</v>
      </c>
      <c r="BA55" s="262" t="s">
        <v>203</v>
      </c>
      <c r="BB55" s="262" t="s">
        <v>203</v>
      </c>
      <c r="BC55" s="262" t="s">
        <v>203</v>
      </c>
      <c r="BD55" s="262" t="s">
        <v>203</v>
      </c>
      <c r="BE55" s="262" t="s">
        <v>203</v>
      </c>
      <c r="BF55" s="262" t="s">
        <v>203</v>
      </c>
      <c r="BG55" s="262" t="s">
        <v>203</v>
      </c>
      <c r="BH55" s="262" t="s">
        <v>203</v>
      </c>
      <c r="BI55" s="262" t="s">
        <v>203</v>
      </c>
      <c r="BJ55" s="262" t="s">
        <v>203</v>
      </c>
      <c r="BK55" s="262" t="s">
        <v>203</v>
      </c>
      <c r="BL55" s="262" t="s">
        <v>203</v>
      </c>
      <c r="BM55" s="262" t="s">
        <v>203</v>
      </c>
      <c r="BN55" s="262" t="s">
        <v>203</v>
      </c>
      <c r="BO55" s="262" t="s">
        <v>203</v>
      </c>
      <c r="BP55" s="262" t="s">
        <v>203</v>
      </c>
      <c r="BQ55" s="262" t="s">
        <v>203</v>
      </c>
      <c r="BR55" s="262" t="s">
        <v>203</v>
      </c>
      <c r="BS55" s="262" t="s">
        <v>203</v>
      </c>
      <c r="BT55" s="262" t="s">
        <v>203</v>
      </c>
      <c r="BU55" s="262" t="s">
        <v>203</v>
      </c>
      <c r="BV55" s="262" t="s">
        <v>203</v>
      </c>
      <c r="BW55" s="262" t="s">
        <v>203</v>
      </c>
      <c r="BX55" s="262" t="s">
        <v>203</v>
      </c>
      <c r="BY55" s="262" t="s">
        <v>203</v>
      </c>
      <c r="BZ55" s="262" t="s">
        <v>203</v>
      </c>
      <c r="CA55" s="262" t="s">
        <v>203</v>
      </c>
      <c r="CB55" s="262" t="s">
        <v>203</v>
      </c>
      <c r="CC55" s="262" t="s">
        <v>203</v>
      </c>
      <c r="CD55" s="262" t="s">
        <v>203</v>
      </c>
      <c r="CE55" s="262" t="s">
        <v>203</v>
      </c>
      <c r="CF55" s="262" t="s">
        <v>203</v>
      </c>
      <c r="CG55" s="262" t="s">
        <v>203</v>
      </c>
      <c r="CH55" s="262" t="s">
        <v>203</v>
      </c>
      <c r="CI55" s="262" t="s">
        <v>203</v>
      </c>
      <c r="CJ55" s="262" t="s">
        <v>203</v>
      </c>
    </row>
    <row r="56" spans="1:88" s="263" customFormat="1" hidden="1" outlineLevel="1">
      <c r="A56" s="6" t="s">
        <v>90</v>
      </c>
      <c r="B56" s="225" t="s">
        <v>91</v>
      </c>
      <c r="C56" s="262" t="s">
        <v>203</v>
      </c>
      <c r="D56" s="262" t="s">
        <v>203</v>
      </c>
      <c r="E56" s="262" t="s">
        <v>203</v>
      </c>
      <c r="F56" s="262" t="s">
        <v>203</v>
      </c>
      <c r="G56" s="262" t="s">
        <v>203</v>
      </c>
      <c r="H56" s="262" t="s">
        <v>203</v>
      </c>
      <c r="I56" s="262" t="s">
        <v>203</v>
      </c>
      <c r="J56" s="262" t="s">
        <v>203</v>
      </c>
      <c r="K56" s="262" t="s">
        <v>203</v>
      </c>
      <c r="L56" s="262" t="s">
        <v>203</v>
      </c>
      <c r="M56" s="262" t="s">
        <v>203</v>
      </c>
      <c r="N56" s="262" t="s">
        <v>203</v>
      </c>
      <c r="O56" s="262" t="s">
        <v>203</v>
      </c>
      <c r="P56" s="262" t="s">
        <v>203</v>
      </c>
      <c r="Q56" s="262" t="s">
        <v>203</v>
      </c>
      <c r="R56" s="262" t="s">
        <v>203</v>
      </c>
      <c r="S56" s="262" t="s">
        <v>203</v>
      </c>
      <c r="T56" s="262" t="s">
        <v>203</v>
      </c>
      <c r="U56" s="262" t="s">
        <v>203</v>
      </c>
      <c r="V56" s="262" t="s">
        <v>203</v>
      </c>
      <c r="W56" s="262" t="s">
        <v>203</v>
      </c>
      <c r="X56" s="262" t="s">
        <v>203</v>
      </c>
      <c r="Y56" s="262" t="s">
        <v>203</v>
      </c>
      <c r="Z56" s="262" t="s">
        <v>203</v>
      </c>
      <c r="AA56" s="262" t="s">
        <v>203</v>
      </c>
      <c r="AB56" s="262" t="s">
        <v>203</v>
      </c>
      <c r="AC56" s="262" t="s">
        <v>203</v>
      </c>
      <c r="AD56" s="262" t="s">
        <v>203</v>
      </c>
      <c r="AE56" s="262" t="s">
        <v>203</v>
      </c>
      <c r="AF56" s="262" t="s">
        <v>203</v>
      </c>
      <c r="AG56" s="262" t="s">
        <v>203</v>
      </c>
      <c r="AH56" s="262" t="s">
        <v>203</v>
      </c>
      <c r="AI56" s="262" t="s">
        <v>203</v>
      </c>
      <c r="AJ56" s="262" t="s">
        <v>203</v>
      </c>
      <c r="AK56" s="262" t="s">
        <v>203</v>
      </c>
      <c r="AL56" s="262" t="s">
        <v>203</v>
      </c>
      <c r="AM56" s="262" t="s">
        <v>203</v>
      </c>
      <c r="AN56" s="262" t="s">
        <v>203</v>
      </c>
      <c r="AO56" s="262" t="s">
        <v>203</v>
      </c>
      <c r="AP56" s="262" t="s">
        <v>203</v>
      </c>
      <c r="AQ56" s="262" t="s">
        <v>203</v>
      </c>
      <c r="AR56" s="262" t="s">
        <v>203</v>
      </c>
      <c r="AS56" s="262" t="s">
        <v>203</v>
      </c>
      <c r="AT56" s="262" t="s">
        <v>203</v>
      </c>
      <c r="AU56" s="262" t="s">
        <v>203</v>
      </c>
      <c r="AV56" s="262" t="s">
        <v>203</v>
      </c>
      <c r="AW56" s="262" t="s">
        <v>203</v>
      </c>
      <c r="AX56" s="262" t="s">
        <v>203</v>
      </c>
      <c r="AY56" s="262" t="s">
        <v>203</v>
      </c>
      <c r="AZ56" s="262" t="s">
        <v>203</v>
      </c>
      <c r="BA56" s="262" t="s">
        <v>203</v>
      </c>
      <c r="BB56" s="262" t="s">
        <v>203</v>
      </c>
      <c r="BC56" s="262" t="s">
        <v>203</v>
      </c>
      <c r="BD56" s="262" t="s">
        <v>203</v>
      </c>
      <c r="BE56" s="262" t="s">
        <v>203</v>
      </c>
      <c r="BF56" s="262" t="s">
        <v>203</v>
      </c>
      <c r="BG56" s="262" t="s">
        <v>203</v>
      </c>
      <c r="BH56" s="262" t="s">
        <v>203</v>
      </c>
      <c r="BI56" s="262" t="s">
        <v>203</v>
      </c>
      <c r="BJ56" s="262" t="s">
        <v>203</v>
      </c>
      <c r="BK56" s="262" t="s">
        <v>203</v>
      </c>
      <c r="BL56" s="262" t="s">
        <v>203</v>
      </c>
      <c r="BM56" s="262" t="s">
        <v>203</v>
      </c>
      <c r="BN56" s="262" t="s">
        <v>203</v>
      </c>
      <c r="BO56" s="262" t="s">
        <v>203</v>
      </c>
      <c r="BP56" s="262" t="s">
        <v>203</v>
      </c>
      <c r="BQ56" s="262" t="s">
        <v>203</v>
      </c>
      <c r="BR56" s="262" t="s">
        <v>203</v>
      </c>
      <c r="BS56" s="262" t="s">
        <v>203</v>
      </c>
      <c r="BT56" s="262" t="s">
        <v>203</v>
      </c>
      <c r="BU56" s="262" t="s">
        <v>203</v>
      </c>
      <c r="BV56" s="262" t="s">
        <v>203</v>
      </c>
      <c r="BW56" s="262" t="s">
        <v>203</v>
      </c>
      <c r="BX56" s="262" t="s">
        <v>203</v>
      </c>
      <c r="BY56" s="262" t="s">
        <v>203</v>
      </c>
      <c r="BZ56" s="262" t="s">
        <v>203</v>
      </c>
      <c r="CA56" s="262" t="s">
        <v>203</v>
      </c>
      <c r="CB56" s="262" t="s">
        <v>203</v>
      </c>
      <c r="CC56" s="262" t="s">
        <v>203</v>
      </c>
      <c r="CD56" s="262" t="s">
        <v>203</v>
      </c>
      <c r="CE56" s="262" t="s">
        <v>203</v>
      </c>
      <c r="CF56" s="262" t="s">
        <v>203</v>
      </c>
      <c r="CG56" s="262" t="s">
        <v>203</v>
      </c>
      <c r="CH56" s="262" t="s">
        <v>203</v>
      </c>
      <c r="CI56" s="262" t="s">
        <v>203</v>
      </c>
      <c r="CJ56" s="262" t="s">
        <v>203</v>
      </c>
    </row>
    <row r="57" spans="1:88" s="263" customFormat="1" hidden="1" outlineLevel="1">
      <c r="A57" s="6" t="s">
        <v>92</v>
      </c>
      <c r="B57" s="225" t="s">
        <v>93</v>
      </c>
      <c r="C57" s="262" t="s">
        <v>203</v>
      </c>
      <c r="D57" s="262" t="s">
        <v>203</v>
      </c>
      <c r="E57" s="262" t="s">
        <v>203</v>
      </c>
      <c r="F57" s="262" t="s">
        <v>203</v>
      </c>
      <c r="G57" s="262" t="s">
        <v>203</v>
      </c>
      <c r="H57" s="262" t="s">
        <v>203</v>
      </c>
      <c r="I57" s="262" t="s">
        <v>203</v>
      </c>
      <c r="J57" s="262" t="s">
        <v>203</v>
      </c>
      <c r="K57" s="262" t="s">
        <v>203</v>
      </c>
      <c r="L57" s="262" t="s">
        <v>203</v>
      </c>
      <c r="M57" s="262" t="s">
        <v>203</v>
      </c>
      <c r="N57" s="262" t="s">
        <v>203</v>
      </c>
      <c r="O57" s="262" t="s">
        <v>203</v>
      </c>
      <c r="P57" s="262" t="s">
        <v>203</v>
      </c>
      <c r="Q57" s="262" t="s">
        <v>203</v>
      </c>
      <c r="R57" s="262" t="s">
        <v>203</v>
      </c>
      <c r="S57" s="262" t="s">
        <v>203</v>
      </c>
      <c r="T57" s="262" t="s">
        <v>203</v>
      </c>
      <c r="U57" s="262" t="s">
        <v>203</v>
      </c>
      <c r="V57" s="262" t="s">
        <v>203</v>
      </c>
      <c r="W57" s="262" t="s">
        <v>203</v>
      </c>
      <c r="X57" s="262" t="s">
        <v>203</v>
      </c>
      <c r="Y57" s="262" t="s">
        <v>203</v>
      </c>
      <c r="Z57" s="262" t="s">
        <v>203</v>
      </c>
      <c r="AA57" s="262" t="s">
        <v>203</v>
      </c>
      <c r="AB57" s="262" t="s">
        <v>203</v>
      </c>
      <c r="AC57" s="262" t="s">
        <v>203</v>
      </c>
      <c r="AD57" s="262" t="s">
        <v>203</v>
      </c>
      <c r="AE57" s="262" t="s">
        <v>203</v>
      </c>
      <c r="AF57" s="262" t="s">
        <v>203</v>
      </c>
      <c r="AG57" s="262" t="s">
        <v>203</v>
      </c>
      <c r="AH57" s="262" t="s">
        <v>203</v>
      </c>
      <c r="AI57" s="262" t="s">
        <v>203</v>
      </c>
      <c r="AJ57" s="262" t="s">
        <v>203</v>
      </c>
      <c r="AK57" s="262" t="s">
        <v>203</v>
      </c>
      <c r="AL57" s="262" t="s">
        <v>203</v>
      </c>
      <c r="AM57" s="262" t="s">
        <v>203</v>
      </c>
      <c r="AN57" s="262" t="s">
        <v>203</v>
      </c>
      <c r="AO57" s="262" t="s">
        <v>203</v>
      </c>
      <c r="AP57" s="262" t="s">
        <v>203</v>
      </c>
      <c r="AQ57" s="262" t="s">
        <v>203</v>
      </c>
      <c r="AR57" s="262" t="s">
        <v>203</v>
      </c>
      <c r="AS57" s="262" t="s">
        <v>203</v>
      </c>
      <c r="AT57" s="262" t="s">
        <v>203</v>
      </c>
      <c r="AU57" s="262" t="s">
        <v>203</v>
      </c>
      <c r="AV57" s="262" t="s">
        <v>203</v>
      </c>
      <c r="AW57" s="262" t="s">
        <v>203</v>
      </c>
      <c r="AX57" s="262" t="s">
        <v>203</v>
      </c>
      <c r="AY57" s="262" t="s">
        <v>203</v>
      </c>
      <c r="AZ57" s="262" t="s">
        <v>203</v>
      </c>
      <c r="BA57" s="262" t="s">
        <v>203</v>
      </c>
      <c r="BB57" s="262" t="s">
        <v>203</v>
      </c>
      <c r="BC57" s="262" t="s">
        <v>203</v>
      </c>
      <c r="BD57" s="262" t="s">
        <v>203</v>
      </c>
      <c r="BE57" s="262" t="s">
        <v>203</v>
      </c>
      <c r="BF57" s="262" t="s">
        <v>203</v>
      </c>
      <c r="BG57" s="262" t="s">
        <v>203</v>
      </c>
      <c r="BH57" s="262" t="s">
        <v>203</v>
      </c>
      <c r="BI57" s="262" t="s">
        <v>203</v>
      </c>
      <c r="BJ57" s="262" t="s">
        <v>203</v>
      </c>
      <c r="BK57" s="262" t="s">
        <v>203</v>
      </c>
      <c r="BL57" s="262" t="s">
        <v>203</v>
      </c>
      <c r="BM57" s="262" t="s">
        <v>203</v>
      </c>
      <c r="BN57" s="262" t="s">
        <v>203</v>
      </c>
      <c r="BO57" s="262" t="s">
        <v>203</v>
      </c>
      <c r="BP57" s="262" t="s">
        <v>203</v>
      </c>
      <c r="BQ57" s="262" t="s">
        <v>203</v>
      </c>
      <c r="BR57" s="262" t="s">
        <v>203</v>
      </c>
      <c r="BS57" s="262" t="s">
        <v>203</v>
      </c>
      <c r="BT57" s="262" t="s">
        <v>203</v>
      </c>
      <c r="BU57" s="262" t="s">
        <v>203</v>
      </c>
      <c r="BV57" s="262" t="s">
        <v>203</v>
      </c>
      <c r="BW57" s="262" t="s">
        <v>203</v>
      </c>
      <c r="BX57" s="262" t="s">
        <v>203</v>
      </c>
      <c r="BY57" s="262" t="s">
        <v>203</v>
      </c>
      <c r="BZ57" s="262" t="s">
        <v>203</v>
      </c>
      <c r="CA57" s="262" t="s">
        <v>203</v>
      </c>
      <c r="CB57" s="262" t="s">
        <v>203</v>
      </c>
      <c r="CC57" s="262" t="s">
        <v>203</v>
      </c>
      <c r="CD57" s="262" t="s">
        <v>203</v>
      </c>
      <c r="CE57" s="262" t="s">
        <v>203</v>
      </c>
      <c r="CF57" s="262" t="s">
        <v>203</v>
      </c>
      <c r="CG57" s="262" t="s">
        <v>203</v>
      </c>
      <c r="CH57" s="262" t="s">
        <v>203</v>
      </c>
      <c r="CI57" s="262" t="s">
        <v>203</v>
      </c>
      <c r="CJ57" s="262" t="s">
        <v>203</v>
      </c>
    </row>
    <row r="58" spans="1:88" s="263" customFormat="1" hidden="1" outlineLevel="1">
      <c r="A58" s="6" t="s">
        <v>94</v>
      </c>
      <c r="B58" s="225" t="s">
        <v>95</v>
      </c>
      <c r="C58" s="262" t="s">
        <v>203</v>
      </c>
      <c r="D58" s="262" t="s">
        <v>203</v>
      </c>
      <c r="E58" s="262" t="s">
        <v>203</v>
      </c>
      <c r="F58" s="262" t="s">
        <v>203</v>
      </c>
      <c r="G58" s="262" t="s">
        <v>203</v>
      </c>
      <c r="H58" s="262" t="s">
        <v>203</v>
      </c>
      <c r="I58" s="262" t="s">
        <v>203</v>
      </c>
      <c r="J58" s="262" t="s">
        <v>203</v>
      </c>
      <c r="K58" s="262" t="s">
        <v>203</v>
      </c>
      <c r="L58" s="262" t="s">
        <v>203</v>
      </c>
      <c r="M58" s="262" t="s">
        <v>203</v>
      </c>
      <c r="N58" s="262" t="s">
        <v>203</v>
      </c>
      <c r="O58" s="262" t="s">
        <v>203</v>
      </c>
      <c r="P58" s="262" t="s">
        <v>203</v>
      </c>
      <c r="Q58" s="262" t="s">
        <v>203</v>
      </c>
      <c r="R58" s="262" t="s">
        <v>203</v>
      </c>
      <c r="S58" s="262" t="s">
        <v>203</v>
      </c>
      <c r="T58" s="262" t="s">
        <v>203</v>
      </c>
      <c r="U58" s="262" t="s">
        <v>203</v>
      </c>
      <c r="V58" s="262" t="s">
        <v>203</v>
      </c>
      <c r="W58" s="262" t="s">
        <v>203</v>
      </c>
      <c r="X58" s="262" t="s">
        <v>203</v>
      </c>
      <c r="Y58" s="262" t="s">
        <v>203</v>
      </c>
      <c r="Z58" s="262" t="s">
        <v>203</v>
      </c>
      <c r="AA58" s="262" t="s">
        <v>203</v>
      </c>
      <c r="AB58" s="262" t="s">
        <v>203</v>
      </c>
      <c r="AC58" s="262" t="s">
        <v>203</v>
      </c>
      <c r="AD58" s="262" t="s">
        <v>203</v>
      </c>
      <c r="AE58" s="262" t="s">
        <v>203</v>
      </c>
      <c r="AF58" s="262" t="s">
        <v>203</v>
      </c>
      <c r="AG58" s="262" t="s">
        <v>203</v>
      </c>
      <c r="AH58" s="262" t="s">
        <v>203</v>
      </c>
      <c r="AI58" s="262" t="s">
        <v>203</v>
      </c>
      <c r="AJ58" s="262" t="s">
        <v>203</v>
      </c>
      <c r="AK58" s="262" t="s">
        <v>203</v>
      </c>
      <c r="AL58" s="262" t="s">
        <v>203</v>
      </c>
      <c r="AM58" s="262" t="s">
        <v>203</v>
      </c>
      <c r="AN58" s="262" t="s">
        <v>203</v>
      </c>
      <c r="AO58" s="262" t="s">
        <v>203</v>
      </c>
      <c r="AP58" s="262" t="s">
        <v>203</v>
      </c>
      <c r="AQ58" s="262" t="s">
        <v>203</v>
      </c>
      <c r="AR58" s="262" t="s">
        <v>203</v>
      </c>
      <c r="AS58" s="262" t="s">
        <v>203</v>
      </c>
      <c r="AT58" s="262" t="s">
        <v>203</v>
      </c>
      <c r="AU58" s="262" t="s">
        <v>203</v>
      </c>
      <c r="AV58" s="262" t="s">
        <v>203</v>
      </c>
      <c r="AW58" s="262" t="s">
        <v>203</v>
      </c>
      <c r="AX58" s="262" t="s">
        <v>203</v>
      </c>
      <c r="AY58" s="262" t="s">
        <v>203</v>
      </c>
      <c r="AZ58" s="262" t="s">
        <v>203</v>
      </c>
      <c r="BA58" s="262" t="s">
        <v>203</v>
      </c>
      <c r="BB58" s="262" t="s">
        <v>203</v>
      </c>
      <c r="BC58" s="262" t="s">
        <v>203</v>
      </c>
      <c r="BD58" s="262" t="s">
        <v>203</v>
      </c>
      <c r="BE58" s="262" t="s">
        <v>203</v>
      </c>
      <c r="BF58" s="262" t="s">
        <v>203</v>
      </c>
      <c r="BG58" s="262" t="s">
        <v>203</v>
      </c>
      <c r="BH58" s="262" t="s">
        <v>203</v>
      </c>
      <c r="BI58" s="262" t="s">
        <v>203</v>
      </c>
      <c r="BJ58" s="262" t="s">
        <v>203</v>
      </c>
      <c r="BK58" s="262" t="s">
        <v>203</v>
      </c>
      <c r="BL58" s="262" t="s">
        <v>203</v>
      </c>
      <c r="BM58" s="262" t="s">
        <v>203</v>
      </c>
      <c r="BN58" s="262" t="s">
        <v>203</v>
      </c>
      <c r="BO58" s="262" t="s">
        <v>203</v>
      </c>
      <c r="BP58" s="262" t="s">
        <v>203</v>
      </c>
      <c r="BQ58" s="262" t="s">
        <v>203</v>
      </c>
      <c r="BR58" s="262" t="s">
        <v>203</v>
      </c>
      <c r="BS58" s="262" t="s">
        <v>203</v>
      </c>
      <c r="BT58" s="262" t="s">
        <v>203</v>
      </c>
      <c r="BU58" s="262" t="s">
        <v>203</v>
      </c>
      <c r="BV58" s="262" t="s">
        <v>203</v>
      </c>
      <c r="BW58" s="262" t="s">
        <v>203</v>
      </c>
      <c r="BX58" s="262" t="s">
        <v>203</v>
      </c>
      <c r="BY58" s="262" t="s">
        <v>203</v>
      </c>
      <c r="BZ58" s="262" t="s">
        <v>203</v>
      </c>
      <c r="CA58" s="262" t="s">
        <v>203</v>
      </c>
      <c r="CB58" s="262" t="s">
        <v>203</v>
      </c>
      <c r="CC58" s="262" t="s">
        <v>203</v>
      </c>
      <c r="CD58" s="262" t="s">
        <v>203</v>
      </c>
      <c r="CE58" s="262" t="s">
        <v>203</v>
      </c>
      <c r="CF58" s="262" t="s">
        <v>203</v>
      </c>
      <c r="CG58" s="262" t="s">
        <v>203</v>
      </c>
      <c r="CH58" s="262" t="s">
        <v>203</v>
      </c>
      <c r="CI58" s="262" t="s">
        <v>203</v>
      </c>
      <c r="CJ58" s="262" t="s">
        <v>203</v>
      </c>
    </row>
    <row r="59" spans="1:88" s="263" customFormat="1" hidden="1" outlineLevel="1">
      <c r="A59" s="6" t="s">
        <v>96</v>
      </c>
      <c r="B59" s="225" t="s">
        <v>97</v>
      </c>
      <c r="C59" s="262" t="s">
        <v>203</v>
      </c>
      <c r="D59" s="262" t="s">
        <v>203</v>
      </c>
      <c r="E59" s="262" t="s">
        <v>203</v>
      </c>
      <c r="F59" s="262" t="s">
        <v>203</v>
      </c>
      <c r="G59" s="262" t="s">
        <v>203</v>
      </c>
      <c r="H59" s="262" t="s">
        <v>203</v>
      </c>
      <c r="I59" s="262" t="s">
        <v>203</v>
      </c>
      <c r="J59" s="262" t="s">
        <v>203</v>
      </c>
      <c r="K59" s="262" t="s">
        <v>203</v>
      </c>
      <c r="L59" s="262" t="s">
        <v>203</v>
      </c>
      <c r="M59" s="262" t="s">
        <v>203</v>
      </c>
      <c r="N59" s="262" t="s">
        <v>203</v>
      </c>
      <c r="O59" s="262" t="s">
        <v>203</v>
      </c>
      <c r="P59" s="262" t="s">
        <v>203</v>
      </c>
      <c r="Q59" s="262" t="s">
        <v>203</v>
      </c>
      <c r="R59" s="262" t="s">
        <v>203</v>
      </c>
      <c r="S59" s="262" t="s">
        <v>203</v>
      </c>
      <c r="T59" s="262" t="s">
        <v>203</v>
      </c>
      <c r="U59" s="262" t="s">
        <v>203</v>
      </c>
      <c r="V59" s="262" t="s">
        <v>203</v>
      </c>
      <c r="W59" s="262" t="s">
        <v>203</v>
      </c>
      <c r="X59" s="262" t="s">
        <v>203</v>
      </c>
      <c r="Y59" s="262" t="s">
        <v>203</v>
      </c>
      <c r="Z59" s="262" t="s">
        <v>203</v>
      </c>
      <c r="AA59" s="262" t="s">
        <v>203</v>
      </c>
      <c r="AB59" s="262" t="s">
        <v>203</v>
      </c>
      <c r="AC59" s="262" t="s">
        <v>203</v>
      </c>
      <c r="AD59" s="262" t="s">
        <v>203</v>
      </c>
      <c r="AE59" s="262" t="s">
        <v>203</v>
      </c>
      <c r="AF59" s="262" t="s">
        <v>203</v>
      </c>
      <c r="AG59" s="262" t="s">
        <v>203</v>
      </c>
      <c r="AH59" s="262" t="s">
        <v>203</v>
      </c>
      <c r="AI59" s="262" t="s">
        <v>203</v>
      </c>
      <c r="AJ59" s="262" t="s">
        <v>203</v>
      </c>
      <c r="AK59" s="262" t="s">
        <v>203</v>
      </c>
      <c r="AL59" s="262" t="s">
        <v>203</v>
      </c>
      <c r="AM59" s="262" t="s">
        <v>203</v>
      </c>
      <c r="AN59" s="262" t="s">
        <v>203</v>
      </c>
      <c r="AO59" s="262" t="s">
        <v>203</v>
      </c>
      <c r="AP59" s="262" t="s">
        <v>203</v>
      </c>
      <c r="AQ59" s="262" t="s">
        <v>203</v>
      </c>
      <c r="AR59" s="262" t="s">
        <v>203</v>
      </c>
      <c r="AS59" s="262" t="s">
        <v>203</v>
      </c>
      <c r="AT59" s="262" t="s">
        <v>203</v>
      </c>
      <c r="AU59" s="262" t="s">
        <v>203</v>
      </c>
      <c r="AV59" s="262" t="s">
        <v>203</v>
      </c>
      <c r="AW59" s="262" t="s">
        <v>203</v>
      </c>
      <c r="AX59" s="262" t="s">
        <v>203</v>
      </c>
      <c r="AY59" s="262" t="s">
        <v>203</v>
      </c>
      <c r="AZ59" s="262" t="s">
        <v>203</v>
      </c>
      <c r="BA59" s="262" t="s">
        <v>203</v>
      </c>
      <c r="BB59" s="262" t="s">
        <v>203</v>
      </c>
      <c r="BC59" s="262" t="s">
        <v>203</v>
      </c>
      <c r="BD59" s="262" t="s">
        <v>203</v>
      </c>
      <c r="BE59" s="262" t="s">
        <v>203</v>
      </c>
      <c r="BF59" s="262" t="s">
        <v>203</v>
      </c>
      <c r="BG59" s="262" t="s">
        <v>203</v>
      </c>
      <c r="BH59" s="262" t="s">
        <v>203</v>
      </c>
      <c r="BI59" s="262" t="s">
        <v>203</v>
      </c>
      <c r="BJ59" s="262" t="s">
        <v>203</v>
      </c>
      <c r="BK59" s="262" t="s">
        <v>203</v>
      </c>
      <c r="BL59" s="262" t="s">
        <v>203</v>
      </c>
      <c r="BM59" s="262" t="s">
        <v>203</v>
      </c>
      <c r="BN59" s="262" t="s">
        <v>203</v>
      </c>
      <c r="BO59" s="262" t="s">
        <v>203</v>
      </c>
      <c r="BP59" s="262" t="s">
        <v>203</v>
      </c>
      <c r="BQ59" s="262" t="s">
        <v>203</v>
      </c>
      <c r="BR59" s="262" t="s">
        <v>203</v>
      </c>
      <c r="BS59" s="262" t="s">
        <v>203</v>
      </c>
      <c r="BT59" s="262" t="s">
        <v>203</v>
      </c>
      <c r="BU59" s="262" t="s">
        <v>203</v>
      </c>
      <c r="BV59" s="262" t="s">
        <v>203</v>
      </c>
      <c r="BW59" s="262" t="s">
        <v>203</v>
      </c>
      <c r="BX59" s="262" t="s">
        <v>203</v>
      </c>
      <c r="BY59" s="262" t="s">
        <v>203</v>
      </c>
      <c r="BZ59" s="262" t="s">
        <v>203</v>
      </c>
      <c r="CA59" s="262" t="s">
        <v>203</v>
      </c>
      <c r="CB59" s="262" t="s">
        <v>203</v>
      </c>
      <c r="CC59" s="262" t="s">
        <v>203</v>
      </c>
      <c r="CD59" s="262" t="s">
        <v>203</v>
      </c>
      <c r="CE59" s="262" t="s">
        <v>203</v>
      </c>
      <c r="CF59" s="262" t="s">
        <v>203</v>
      </c>
      <c r="CG59" s="262" t="s">
        <v>203</v>
      </c>
      <c r="CH59" s="262" t="s">
        <v>203</v>
      </c>
      <c r="CI59" s="262" t="s">
        <v>203</v>
      </c>
      <c r="CJ59" s="262" t="s">
        <v>203</v>
      </c>
    </row>
    <row r="60" spans="1:88" s="263" customFormat="1" ht="74.25" hidden="1" customHeight="1" outlineLevel="1">
      <c r="A60" s="6" t="s">
        <v>98</v>
      </c>
      <c r="B60" s="225" t="s">
        <v>99</v>
      </c>
      <c r="C60" s="262" t="s">
        <v>203</v>
      </c>
      <c r="D60" s="262" t="s">
        <v>203</v>
      </c>
      <c r="E60" s="262" t="s">
        <v>203</v>
      </c>
      <c r="F60" s="262" t="s">
        <v>203</v>
      </c>
      <c r="G60" s="262" t="s">
        <v>203</v>
      </c>
      <c r="H60" s="262" t="s">
        <v>203</v>
      </c>
      <c r="I60" s="262" t="s">
        <v>203</v>
      </c>
      <c r="J60" s="262" t="s">
        <v>203</v>
      </c>
      <c r="K60" s="262" t="s">
        <v>203</v>
      </c>
      <c r="L60" s="262" t="s">
        <v>203</v>
      </c>
      <c r="M60" s="262" t="s">
        <v>203</v>
      </c>
      <c r="N60" s="262" t="s">
        <v>203</v>
      </c>
      <c r="O60" s="262" t="s">
        <v>203</v>
      </c>
      <c r="P60" s="262" t="s">
        <v>203</v>
      </c>
      <c r="Q60" s="262" t="s">
        <v>203</v>
      </c>
      <c r="R60" s="262" t="s">
        <v>203</v>
      </c>
      <c r="S60" s="262" t="s">
        <v>203</v>
      </c>
      <c r="T60" s="262" t="s">
        <v>203</v>
      </c>
      <c r="U60" s="262" t="s">
        <v>203</v>
      </c>
      <c r="V60" s="262" t="s">
        <v>203</v>
      </c>
      <c r="W60" s="262" t="s">
        <v>203</v>
      </c>
      <c r="X60" s="262" t="s">
        <v>203</v>
      </c>
      <c r="Y60" s="262" t="s">
        <v>203</v>
      </c>
      <c r="Z60" s="262" t="s">
        <v>203</v>
      </c>
      <c r="AA60" s="262" t="s">
        <v>203</v>
      </c>
      <c r="AB60" s="262" t="s">
        <v>203</v>
      </c>
      <c r="AC60" s="262" t="s">
        <v>203</v>
      </c>
      <c r="AD60" s="262" t="s">
        <v>203</v>
      </c>
      <c r="AE60" s="262" t="s">
        <v>203</v>
      </c>
      <c r="AF60" s="262" t="s">
        <v>203</v>
      </c>
      <c r="AG60" s="262" t="s">
        <v>203</v>
      </c>
      <c r="AH60" s="262" t="s">
        <v>203</v>
      </c>
      <c r="AI60" s="262" t="s">
        <v>203</v>
      </c>
      <c r="AJ60" s="262" t="s">
        <v>203</v>
      </c>
      <c r="AK60" s="262" t="s">
        <v>203</v>
      </c>
      <c r="AL60" s="262" t="s">
        <v>203</v>
      </c>
      <c r="AM60" s="262" t="s">
        <v>203</v>
      </c>
      <c r="AN60" s="262" t="s">
        <v>203</v>
      </c>
      <c r="AO60" s="262" t="s">
        <v>203</v>
      </c>
      <c r="AP60" s="262" t="s">
        <v>203</v>
      </c>
      <c r="AQ60" s="262" t="s">
        <v>203</v>
      </c>
      <c r="AR60" s="262" t="s">
        <v>203</v>
      </c>
      <c r="AS60" s="262" t="s">
        <v>203</v>
      </c>
      <c r="AT60" s="262" t="s">
        <v>203</v>
      </c>
      <c r="AU60" s="262" t="s">
        <v>203</v>
      </c>
      <c r="AV60" s="262" t="s">
        <v>203</v>
      </c>
      <c r="AW60" s="262" t="s">
        <v>203</v>
      </c>
      <c r="AX60" s="262" t="s">
        <v>203</v>
      </c>
      <c r="AY60" s="262" t="s">
        <v>203</v>
      </c>
      <c r="AZ60" s="262" t="s">
        <v>203</v>
      </c>
      <c r="BA60" s="262" t="s">
        <v>203</v>
      </c>
      <c r="BB60" s="262" t="s">
        <v>203</v>
      </c>
      <c r="BC60" s="262" t="s">
        <v>203</v>
      </c>
      <c r="BD60" s="262" t="s">
        <v>203</v>
      </c>
      <c r="BE60" s="262" t="s">
        <v>203</v>
      </c>
      <c r="BF60" s="262" t="s">
        <v>203</v>
      </c>
      <c r="BG60" s="262" t="s">
        <v>203</v>
      </c>
      <c r="BH60" s="262" t="s">
        <v>203</v>
      </c>
      <c r="BI60" s="262" t="s">
        <v>203</v>
      </c>
      <c r="BJ60" s="262" t="s">
        <v>203</v>
      </c>
      <c r="BK60" s="262" t="s">
        <v>203</v>
      </c>
      <c r="BL60" s="262" t="s">
        <v>203</v>
      </c>
      <c r="BM60" s="262" t="s">
        <v>203</v>
      </c>
      <c r="BN60" s="262" t="s">
        <v>203</v>
      </c>
      <c r="BO60" s="262" t="s">
        <v>203</v>
      </c>
      <c r="BP60" s="262" t="s">
        <v>203</v>
      </c>
      <c r="BQ60" s="262" t="s">
        <v>203</v>
      </c>
      <c r="BR60" s="262" t="s">
        <v>203</v>
      </c>
      <c r="BS60" s="262" t="s">
        <v>203</v>
      </c>
      <c r="BT60" s="262" t="s">
        <v>203</v>
      </c>
      <c r="BU60" s="262" t="s">
        <v>203</v>
      </c>
      <c r="BV60" s="262" t="s">
        <v>203</v>
      </c>
      <c r="BW60" s="262" t="s">
        <v>203</v>
      </c>
      <c r="BX60" s="262" t="s">
        <v>203</v>
      </c>
      <c r="BY60" s="262" t="s">
        <v>203</v>
      </c>
      <c r="BZ60" s="262" t="s">
        <v>203</v>
      </c>
      <c r="CA60" s="262" t="s">
        <v>203</v>
      </c>
      <c r="CB60" s="262" t="s">
        <v>203</v>
      </c>
      <c r="CC60" s="262" t="s">
        <v>203</v>
      </c>
      <c r="CD60" s="262" t="s">
        <v>203</v>
      </c>
      <c r="CE60" s="262" t="s">
        <v>203</v>
      </c>
      <c r="CF60" s="262" t="s">
        <v>203</v>
      </c>
      <c r="CG60" s="262" t="s">
        <v>203</v>
      </c>
      <c r="CH60" s="262" t="s">
        <v>203</v>
      </c>
      <c r="CI60" s="262" t="s">
        <v>203</v>
      </c>
      <c r="CJ60" s="262" t="s">
        <v>203</v>
      </c>
    </row>
    <row r="61" spans="1:88" s="263" customFormat="1" ht="63.75" hidden="1" customHeight="1" outlineLevel="1">
      <c r="A61" s="6" t="s">
        <v>100</v>
      </c>
      <c r="B61" s="259" t="s">
        <v>101</v>
      </c>
      <c r="C61" s="262" t="s">
        <v>203</v>
      </c>
      <c r="D61" s="262" t="s">
        <v>203</v>
      </c>
      <c r="E61" s="262" t="s">
        <v>203</v>
      </c>
      <c r="F61" s="262" t="s">
        <v>203</v>
      </c>
      <c r="G61" s="262" t="s">
        <v>203</v>
      </c>
      <c r="H61" s="262" t="s">
        <v>203</v>
      </c>
      <c r="I61" s="262" t="s">
        <v>203</v>
      </c>
      <c r="J61" s="262" t="s">
        <v>203</v>
      </c>
      <c r="K61" s="262" t="s">
        <v>203</v>
      </c>
      <c r="L61" s="262" t="s">
        <v>203</v>
      </c>
      <c r="M61" s="262" t="s">
        <v>203</v>
      </c>
      <c r="N61" s="262" t="s">
        <v>203</v>
      </c>
      <c r="O61" s="262" t="s">
        <v>203</v>
      </c>
      <c r="P61" s="262" t="s">
        <v>203</v>
      </c>
      <c r="Q61" s="262" t="s">
        <v>203</v>
      </c>
      <c r="R61" s="262" t="s">
        <v>203</v>
      </c>
      <c r="S61" s="262" t="s">
        <v>203</v>
      </c>
      <c r="T61" s="262" t="s">
        <v>203</v>
      </c>
      <c r="U61" s="262" t="s">
        <v>203</v>
      </c>
      <c r="V61" s="262" t="s">
        <v>203</v>
      </c>
      <c r="W61" s="262" t="s">
        <v>203</v>
      </c>
      <c r="X61" s="262" t="s">
        <v>203</v>
      </c>
      <c r="Y61" s="262" t="s">
        <v>203</v>
      </c>
      <c r="Z61" s="262" t="s">
        <v>203</v>
      </c>
      <c r="AA61" s="262" t="s">
        <v>203</v>
      </c>
      <c r="AB61" s="262" t="s">
        <v>203</v>
      </c>
      <c r="AC61" s="262" t="s">
        <v>203</v>
      </c>
      <c r="AD61" s="262" t="s">
        <v>203</v>
      </c>
      <c r="AE61" s="262" t="s">
        <v>203</v>
      </c>
      <c r="AF61" s="262" t="s">
        <v>203</v>
      </c>
      <c r="AG61" s="262" t="s">
        <v>203</v>
      </c>
      <c r="AH61" s="262" t="s">
        <v>203</v>
      </c>
      <c r="AI61" s="262" t="s">
        <v>203</v>
      </c>
      <c r="AJ61" s="262" t="s">
        <v>203</v>
      </c>
      <c r="AK61" s="262" t="s">
        <v>203</v>
      </c>
      <c r="AL61" s="262" t="s">
        <v>203</v>
      </c>
      <c r="AM61" s="262" t="s">
        <v>203</v>
      </c>
      <c r="AN61" s="262" t="s">
        <v>203</v>
      </c>
      <c r="AO61" s="262" t="s">
        <v>203</v>
      </c>
      <c r="AP61" s="262" t="s">
        <v>203</v>
      </c>
      <c r="AQ61" s="262" t="s">
        <v>203</v>
      </c>
      <c r="AR61" s="262" t="s">
        <v>203</v>
      </c>
      <c r="AS61" s="262" t="s">
        <v>203</v>
      </c>
      <c r="AT61" s="262" t="s">
        <v>203</v>
      </c>
      <c r="AU61" s="262" t="s">
        <v>203</v>
      </c>
      <c r="AV61" s="262" t="s">
        <v>203</v>
      </c>
      <c r="AW61" s="262" t="s">
        <v>203</v>
      </c>
      <c r="AX61" s="262" t="s">
        <v>203</v>
      </c>
      <c r="AY61" s="262" t="s">
        <v>203</v>
      </c>
      <c r="AZ61" s="262" t="s">
        <v>203</v>
      </c>
      <c r="BA61" s="262" t="s">
        <v>203</v>
      </c>
      <c r="BB61" s="262" t="s">
        <v>203</v>
      </c>
      <c r="BC61" s="262" t="s">
        <v>203</v>
      </c>
      <c r="BD61" s="262" t="s">
        <v>203</v>
      </c>
      <c r="BE61" s="262" t="s">
        <v>203</v>
      </c>
      <c r="BF61" s="262" t="s">
        <v>203</v>
      </c>
      <c r="BG61" s="262" t="s">
        <v>203</v>
      </c>
      <c r="BH61" s="262" t="s">
        <v>203</v>
      </c>
      <c r="BI61" s="262" t="s">
        <v>203</v>
      </c>
      <c r="BJ61" s="262" t="s">
        <v>203</v>
      </c>
      <c r="BK61" s="262" t="s">
        <v>203</v>
      </c>
      <c r="BL61" s="262" t="s">
        <v>203</v>
      </c>
      <c r="BM61" s="262" t="s">
        <v>203</v>
      </c>
      <c r="BN61" s="262" t="s">
        <v>203</v>
      </c>
      <c r="BO61" s="262" t="s">
        <v>203</v>
      </c>
      <c r="BP61" s="262" t="s">
        <v>203</v>
      </c>
      <c r="BQ61" s="262" t="s">
        <v>203</v>
      </c>
      <c r="BR61" s="262" t="s">
        <v>203</v>
      </c>
      <c r="BS61" s="262" t="s">
        <v>203</v>
      </c>
      <c r="BT61" s="262" t="s">
        <v>203</v>
      </c>
      <c r="BU61" s="262" t="s">
        <v>203</v>
      </c>
      <c r="BV61" s="262" t="s">
        <v>203</v>
      </c>
      <c r="BW61" s="262" t="s">
        <v>203</v>
      </c>
      <c r="BX61" s="262" t="s">
        <v>203</v>
      </c>
      <c r="BY61" s="262" t="s">
        <v>203</v>
      </c>
      <c r="BZ61" s="262" t="s">
        <v>203</v>
      </c>
      <c r="CA61" s="262" t="s">
        <v>203</v>
      </c>
      <c r="CB61" s="262" t="s">
        <v>203</v>
      </c>
      <c r="CC61" s="262" t="s">
        <v>203</v>
      </c>
      <c r="CD61" s="262" t="s">
        <v>203</v>
      </c>
      <c r="CE61" s="262" t="s">
        <v>203</v>
      </c>
      <c r="CF61" s="262" t="s">
        <v>203</v>
      </c>
      <c r="CG61" s="262" t="s">
        <v>203</v>
      </c>
      <c r="CH61" s="262" t="s">
        <v>203</v>
      </c>
      <c r="CI61" s="262" t="s">
        <v>203</v>
      </c>
      <c r="CJ61" s="262" t="s">
        <v>203</v>
      </c>
    </row>
    <row r="62" spans="1:88" s="263" customFormat="1" ht="63" hidden="1" customHeight="1" outlineLevel="1">
      <c r="A62" s="6" t="s">
        <v>102</v>
      </c>
      <c r="B62" s="259" t="s">
        <v>103</v>
      </c>
      <c r="C62" s="262" t="s">
        <v>203</v>
      </c>
      <c r="D62" s="262" t="s">
        <v>203</v>
      </c>
      <c r="E62" s="262" t="s">
        <v>203</v>
      </c>
      <c r="F62" s="262" t="s">
        <v>203</v>
      </c>
      <c r="G62" s="262" t="s">
        <v>203</v>
      </c>
      <c r="H62" s="262" t="s">
        <v>203</v>
      </c>
      <c r="I62" s="262" t="s">
        <v>203</v>
      </c>
      <c r="J62" s="262" t="s">
        <v>203</v>
      </c>
      <c r="K62" s="262" t="s">
        <v>203</v>
      </c>
      <c r="L62" s="262" t="s">
        <v>203</v>
      </c>
      <c r="M62" s="262" t="s">
        <v>203</v>
      </c>
      <c r="N62" s="262" t="s">
        <v>203</v>
      </c>
      <c r="O62" s="262" t="s">
        <v>203</v>
      </c>
      <c r="P62" s="262" t="s">
        <v>203</v>
      </c>
      <c r="Q62" s="262" t="s">
        <v>203</v>
      </c>
      <c r="R62" s="262" t="s">
        <v>203</v>
      </c>
      <c r="S62" s="262" t="s">
        <v>203</v>
      </c>
      <c r="T62" s="262" t="s">
        <v>203</v>
      </c>
      <c r="U62" s="262" t="s">
        <v>203</v>
      </c>
      <c r="V62" s="262" t="s">
        <v>203</v>
      </c>
      <c r="W62" s="262" t="s">
        <v>203</v>
      </c>
      <c r="X62" s="262" t="s">
        <v>203</v>
      </c>
      <c r="Y62" s="262" t="s">
        <v>203</v>
      </c>
      <c r="Z62" s="262" t="s">
        <v>203</v>
      </c>
      <c r="AA62" s="262" t="s">
        <v>203</v>
      </c>
      <c r="AB62" s="262" t="s">
        <v>203</v>
      </c>
      <c r="AC62" s="262" t="s">
        <v>203</v>
      </c>
      <c r="AD62" s="262" t="s">
        <v>203</v>
      </c>
      <c r="AE62" s="262" t="s">
        <v>203</v>
      </c>
      <c r="AF62" s="262" t="s">
        <v>203</v>
      </c>
      <c r="AG62" s="262" t="s">
        <v>203</v>
      </c>
      <c r="AH62" s="262" t="s">
        <v>203</v>
      </c>
      <c r="AI62" s="262" t="s">
        <v>203</v>
      </c>
      <c r="AJ62" s="262" t="s">
        <v>203</v>
      </c>
      <c r="AK62" s="262" t="s">
        <v>203</v>
      </c>
      <c r="AL62" s="262" t="s">
        <v>203</v>
      </c>
      <c r="AM62" s="262" t="s">
        <v>203</v>
      </c>
      <c r="AN62" s="262" t="s">
        <v>203</v>
      </c>
      <c r="AO62" s="262" t="s">
        <v>203</v>
      </c>
      <c r="AP62" s="262" t="s">
        <v>203</v>
      </c>
      <c r="AQ62" s="262" t="s">
        <v>203</v>
      </c>
      <c r="AR62" s="262" t="s">
        <v>203</v>
      </c>
      <c r="AS62" s="262" t="s">
        <v>203</v>
      </c>
      <c r="AT62" s="262" t="s">
        <v>203</v>
      </c>
      <c r="AU62" s="262" t="s">
        <v>203</v>
      </c>
      <c r="AV62" s="262" t="s">
        <v>203</v>
      </c>
      <c r="AW62" s="262" t="s">
        <v>203</v>
      </c>
      <c r="AX62" s="262" t="s">
        <v>203</v>
      </c>
      <c r="AY62" s="262" t="s">
        <v>203</v>
      </c>
      <c r="AZ62" s="262" t="s">
        <v>203</v>
      </c>
      <c r="BA62" s="262" t="s">
        <v>203</v>
      </c>
      <c r="BB62" s="262" t="s">
        <v>203</v>
      </c>
      <c r="BC62" s="262" t="s">
        <v>203</v>
      </c>
      <c r="BD62" s="262" t="s">
        <v>203</v>
      </c>
      <c r="BE62" s="262" t="s">
        <v>203</v>
      </c>
      <c r="BF62" s="262" t="s">
        <v>203</v>
      </c>
      <c r="BG62" s="262" t="s">
        <v>203</v>
      </c>
      <c r="BH62" s="262" t="s">
        <v>203</v>
      </c>
      <c r="BI62" s="262" t="s">
        <v>203</v>
      </c>
      <c r="BJ62" s="262" t="s">
        <v>203</v>
      </c>
      <c r="BK62" s="262" t="s">
        <v>203</v>
      </c>
      <c r="BL62" s="262" t="s">
        <v>203</v>
      </c>
      <c r="BM62" s="262" t="s">
        <v>203</v>
      </c>
      <c r="BN62" s="262" t="s">
        <v>203</v>
      </c>
      <c r="BO62" s="262" t="s">
        <v>203</v>
      </c>
      <c r="BP62" s="262" t="s">
        <v>203</v>
      </c>
      <c r="BQ62" s="262" t="s">
        <v>203</v>
      </c>
      <c r="BR62" s="262" t="s">
        <v>203</v>
      </c>
      <c r="BS62" s="262" t="s">
        <v>203</v>
      </c>
      <c r="BT62" s="262" t="s">
        <v>203</v>
      </c>
      <c r="BU62" s="262" t="s">
        <v>203</v>
      </c>
      <c r="BV62" s="262" t="s">
        <v>203</v>
      </c>
      <c r="BW62" s="262" t="s">
        <v>203</v>
      </c>
      <c r="BX62" s="262" t="s">
        <v>203</v>
      </c>
      <c r="BY62" s="262" t="s">
        <v>203</v>
      </c>
      <c r="BZ62" s="262" t="s">
        <v>203</v>
      </c>
      <c r="CA62" s="262" t="s">
        <v>203</v>
      </c>
      <c r="CB62" s="262" t="s">
        <v>203</v>
      </c>
      <c r="CC62" s="262" t="s">
        <v>203</v>
      </c>
      <c r="CD62" s="262" t="s">
        <v>203</v>
      </c>
      <c r="CE62" s="262" t="s">
        <v>203</v>
      </c>
      <c r="CF62" s="262" t="s">
        <v>203</v>
      </c>
      <c r="CG62" s="262" t="s">
        <v>203</v>
      </c>
      <c r="CH62" s="262" t="s">
        <v>203</v>
      </c>
      <c r="CI62" s="262" t="s">
        <v>203</v>
      </c>
      <c r="CJ62" s="262" t="s">
        <v>203</v>
      </c>
    </row>
    <row r="63" spans="1:88" s="263" customFormat="1" ht="78" hidden="1" customHeight="1" outlineLevel="1">
      <c r="A63" s="6" t="s">
        <v>104</v>
      </c>
      <c r="B63" s="259" t="s">
        <v>105</v>
      </c>
      <c r="C63" s="262" t="s">
        <v>203</v>
      </c>
      <c r="D63" s="262" t="s">
        <v>203</v>
      </c>
      <c r="E63" s="262" t="s">
        <v>203</v>
      </c>
      <c r="F63" s="262" t="s">
        <v>203</v>
      </c>
      <c r="G63" s="262" t="s">
        <v>203</v>
      </c>
      <c r="H63" s="262" t="s">
        <v>203</v>
      </c>
      <c r="I63" s="262" t="s">
        <v>203</v>
      </c>
      <c r="J63" s="262" t="s">
        <v>203</v>
      </c>
      <c r="K63" s="262" t="s">
        <v>203</v>
      </c>
      <c r="L63" s="262" t="s">
        <v>203</v>
      </c>
      <c r="M63" s="262" t="s">
        <v>203</v>
      </c>
      <c r="N63" s="262" t="s">
        <v>203</v>
      </c>
      <c r="O63" s="262" t="s">
        <v>203</v>
      </c>
      <c r="P63" s="262" t="s">
        <v>203</v>
      </c>
      <c r="Q63" s="262" t="s">
        <v>203</v>
      </c>
      <c r="R63" s="262" t="s">
        <v>203</v>
      </c>
      <c r="S63" s="262" t="s">
        <v>203</v>
      </c>
      <c r="T63" s="262" t="s">
        <v>203</v>
      </c>
      <c r="U63" s="262" t="s">
        <v>203</v>
      </c>
      <c r="V63" s="262" t="s">
        <v>203</v>
      </c>
      <c r="W63" s="262" t="s">
        <v>203</v>
      </c>
      <c r="X63" s="262" t="s">
        <v>203</v>
      </c>
      <c r="Y63" s="262" t="s">
        <v>203</v>
      </c>
      <c r="Z63" s="262" t="s">
        <v>203</v>
      </c>
      <c r="AA63" s="262" t="s">
        <v>203</v>
      </c>
      <c r="AB63" s="262" t="s">
        <v>203</v>
      </c>
      <c r="AC63" s="262" t="s">
        <v>203</v>
      </c>
      <c r="AD63" s="262" t="s">
        <v>203</v>
      </c>
      <c r="AE63" s="262" t="s">
        <v>203</v>
      </c>
      <c r="AF63" s="262" t="s">
        <v>203</v>
      </c>
      <c r="AG63" s="262" t="s">
        <v>203</v>
      </c>
      <c r="AH63" s="262" t="s">
        <v>203</v>
      </c>
      <c r="AI63" s="262" t="s">
        <v>203</v>
      </c>
      <c r="AJ63" s="262" t="s">
        <v>203</v>
      </c>
      <c r="AK63" s="262" t="s">
        <v>203</v>
      </c>
      <c r="AL63" s="262" t="s">
        <v>203</v>
      </c>
      <c r="AM63" s="262" t="s">
        <v>203</v>
      </c>
      <c r="AN63" s="262" t="s">
        <v>203</v>
      </c>
      <c r="AO63" s="262" t="s">
        <v>203</v>
      </c>
      <c r="AP63" s="262" t="s">
        <v>203</v>
      </c>
      <c r="AQ63" s="262" t="s">
        <v>203</v>
      </c>
      <c r="AR63" s="262" t="s">
        <v>203</v>
      </c>
      <c r="AS63" s="262" t="s">
        <v>203</v>
      </c>
      <c r="AT63" s="262" t="s">
        <v>203</v>
      </c>
      <c r="AU63" s="262" t="s">
        <v>203</v>
      </c>
      <c r="AV63" s="262" t="s">
        <v>203</v>
      </c>
      <c r="AW63" s="262" t="s">
        <v>203</v>
      </c>
      <c r="AX63" s="262" t="s">
        <v>203</v>
      </c>
      <c r="AY63" s="262" t="s">
        <v>203</v>
      </c>
      <c r="AZ63" s="262" t="s">
        <v>203</v>
      </c>
      <c r="BA63" s="262" t="s">
        <v>203</v>
      </c>
      <c r="BB63" s="262" t="s">
        <v>203</v>
      </c>
      <c r="BC63" s="262" t="s">
        <v>203</v>
      </c>
      <c r="BD63" s="262" t="s">
        <v>203</v>
      </c>
      <c r="BE63" s="262" t="s">
        <v>203</v>
      </c>
      <c r="BF63" s="262" t="s">
        <v>203</v>
      </c>
      <c r="BG63" s="262" t="s">
        <v>203</v>
      </c>
      <c r="BH63" s="262" t="s">
        <v>203</v>
      </c>
      <c r="BI63" s="262" t="s">
        <v>203</v>
      </c>
      <c r="BJ63" s="262" t="s">
        <v>203</v>
      </c>
      <c r="BK63" s="262" t="s">
        <v>203</v>
      </c>
      <c r="BL63" s="262" t="s">
        <v>203</v>
      </c>
      <c r="BM63" s="262" t="s">
        <v>203</v>
      </c>
      <c r="BN63" s="262" t="s">
        <v>203</v>
      </c>
      <c r="BO63" s="262" t="s">
        <v>203</v>
      </c>
      <c r="BP63" s="262" t="s">
        <v>203</v>
      </c>
      <c r="BQ63" s="262" t="s">
        <v>203</v>
      </c>
      <c r="BR63" s="262" t="s">
        <v>203</v>
      </c>
      <c r="BS63" s="262" t="s">
        <v>203</v>
      </c>
      <c r="BT63" s="262" t="s">
        <v>203</v>
      </c>
      <c r="BU63" s="262" t="s">
        <v>203</v>
      </c>
      <c r="BV63" s="262" t="s">
        <v>203</v>
      </c>
      <c r="BW63" s="262" t="s">
        <v>203</v>
      </c>
      <c r="BX63" s="262" t="s">
        <v>203</v>
      </c>
      <c r="BY63" s="262" t="s">
        <v>203</v>
      </c>
      <c r="BZ63" s="262" t="s">
        <v>203</v>
      </c>
      <c r="CA63" s="262" t="s">
        <v>203</v>
      </c>
      <c r="CB63" s="262" t="s">
        <v>203</v>
      </c>
      <c r="CC63" s="262" t="s">
        <v>203</v>
      </c>
      <c r="CD63" s="262" t="s">
        <v>203</v>
      </c>
      <c r="CE63" s="262" t="s">
        <v>203</v>
      </c>
      <c r="CF63" s="262" t="s">
        <v>203</v>
      </c>
      <c r="CG63" s="262" t="s">
        <v>203</v>
      </c>
      <c r="CH63" s="262" t="s">
        <v>203</v>
      </c>
      <c r="CI63" s="262" t="s">
        <v>203</v>
      </c>
      <c r="CJ63" s="262" t="s">
        <v>203</v>
      </c>
    </row>
    <row r="64" spans="1:88" s="263" customFormat="1" ht="61.5" hidden="1" customHeight="1" outlineLevel="1">
      <c r="A64" s="6" t="s">
        <v>106</v>
      </c>
      <c r="B64" s="259" t="s">
        <v>107</v>
      </c>
      <c r="C64" s="262" t="s">
        <v>203</v>
      </c>
      <c r="D64" s="262" t="s">
        <v>203</v>
      </c>
      <c r="E64" s="262" t="s">
        <v>203</v>
      </c>
      <c r="F64" s="262" t="s">
        <v>203</v>
      </c>
      <c r="G64" s="262" t="s">
        <v>203</v>
      </c>
      <c r="H64" s="262" t="s">
        <v>203</v>
      </c>
      <c r="I64" s="262" t="s">
        <v>203</v>
      </c>
      <c r="J64" s="262" t="s">
        <v>203</v>
      </c>
      <c r="K64" s="262" t="s">
        <v>203</v>
      </c>
      <c r="L64" s="262" t="s">
        <v>203</v>
      </c>
      <c r="M64" s="262" t="s">
        <v>203</v>
      </c>
      <c r="N64" s="262" t="s">
        <v>203</v>
      </c>
      <c r="O64" s="262" t="s">
        <v>203</v>
      </c>
      <c r="P64" s="262" t="s">
        <v>203</v>
      </c>
      <c r="Q64" s="262" t="s">
        <v>203</v>
      </c>
      <c r="R64" s="262" t="s">
        <v>203</v>
      </c>
      <c r="S64" s="262" t="s">
        <v>203</v>
      </c>
      <c r="T64" s="262" t="s">
        <v>203</v>
      </c>
      <c r="U64" s="262" t="s">
        <v>203</v>
      </c>
      <c r="V64" s="262" t="s">
        <v>203</v>
      </c>
      <c r="W64" s="262" t="s">
        <v>203</v>
      </c>
      <c r="X64" s="262" t="s">
        <v>203</v>
      </c>
      <c r="Y64" s="262" t="s">
        <v>203</v>
      </c>
      <c r="Z64" s="262" t="s">
        <v>203</v>
      </c>
      <c r="AA64" s="262" t="s">
        <v>203</v>
      </c>
      <c r="AB64" s="262" t="s">
        <v>203</v>
      </c>
      <c r="AC64" s="262" t="s">
        <v>203</v>
      </c>
      <c r="AD64" s="262" t="s">
        <v>203</v>
      </c>
      <c r="AE64" s="262" t="s">
        <v>203</v>
      </c>
      <c r="AF64" s="262" t="s">
        <v>203</v>
      </c>
      <c r="AG64" s="262" t="s">
        <v>203</v>
      </c>
      <c r="AH64" s="262" t="s">
        <v>203</v>
      </c>
      <c r="AI64" s="262" t="s">
        <v>203</v>
      </c>
      <c r="AJ64" s="262" t="s">
        <v>203</v>
      </c>
      <c r="AK64" s="262" t="s">
        <v>203</v>
      </c>
      <c r="AL64" s="262" t="s">
        <v>203</v>
      </c>
      <c r="AM64" s="262" t="s">
        <v>203</v>
      </c>
      <c r="AN64" s="262" t="s">
        <v>203</v>
      </c>
      <c r="AO64" s="262" t="s">
        <v>203</v>
      </c>
      <c r="AP64" s="262" t="s">
        <v>203</v>
      </c>
      <c r="AQ64" s="262" t="s">
        <v>203</v>
      </c>
      <c r="AR64" s="262" t="s">
        <v>203</v>
      </c>
      <c r="AS64" s="262" t="s">
        <v>203</v>
      </c>
      <c r="AT64" s="262" t="s">
        <v>203</v>
      </c>
      <c r="AU64" s="262" t="s">
        <v>203</v>
      </c>
      <c r="AV64" s="262" t="s">
        <v>203</v>
      </c>
      <c r="AW64" s="262" t="s">
        <v>203</v>
      </c>
      <c r="AX64" s="262" t="s">
        <v>203</v>
      </c>
      <c r="AY64" s="262" t="s">
        <v>203</v>
      </c>
      <c r="AZ64" s="262" t="s">
        <v>203</v>
      </c>
      <c r="BA64" s="262" t="s">
        <v>203</v>
      </c>
      <c r="BB64" s="262" t="s">
        <v>203</v>
      </c>
      <c r="BC64" s="262" t="s">
        <v>203</v>
      </c>
      <c r="BD64" s="262" t="s">
        <v>203</v>
      </c>
      <c r="BE64" s="262" t="s">
        <v>203</v>
      </c>
      <c r="BF64" s="262" t="s">
        <v>203</v>
      </c>
      <c r="BG64" s="262" t="s">
        <v>203</v>
      </c>
      <c r="BH64" s="262" t="s">
        <v>203</v>
      </c>
      <c r="BI64" s="262" t="s">
        <v>203</v>
      </c>
      <c r="BJ64" s="262" t="s">
        <v>203</v>
      </c>
      <c r="BK64" s="262" t="s">
        <v>203</v>
      </c>
      <c r="BL64" s="262" t="s">
        <v>203</v>
      </c>
      <c r="BM64" s="262" t="s">
        <v>203</v>
      </c>
      <c r="BN64" s="262" t="s">
        <v>203</v>
      </c>
      <c r="BO64" s="262" t="s">
        <v>203</v>
      </c>
      <c r="BP64" s="262" t="s">
        <v>203</v>
      </c>
      <c r="BQ64" s="262" t="s">
        <v>203</v>
      </c>
      <c r="BR64" s="262" t="s">
        <v>203</v>
      </c>
      <c r="BS64" s="262" t="s">
        <v>203</v>
      </c>
      <c r="BT64" s="262" t="s">
        <v>203</v>
      </c>
      <c r="BU64" s="262" t="s">
        <v>203</v>
      </c>
      <c r="BV64" s="262" t="s">
        <v>203</v>
      </c>
      <c r="BW64" s="262" t="s">
        <v>203</v>
      </c>
      <c r="BX64" s="262" t="s">
        <v>203</v>
      </c>
      <c r="BY64" s="262" t="s">
        <v>203</v>
      </c>
      <c r="BZ64" s="262" t="s">
        <v>203</v>
      </c>
      <c r="CA64" s="262" t="s">
        <v>203</v>
      </c>
      <c r="CB64" s="262" t="s">
        <v>203</v>
      </c>
      <c r="CC64" s="262" t="s">
        <v>203</v>
      </c>
      <c r="CD64" s="262" t="s">
        <v>203</v>
      </c>
      <c r="CE64" s="262" t="s">
        <v>203</v>
      </c>
      <c r="CF64" s="262" t="s">
        <v>203</v>
      </c>
      <c r="CG64" s="262" t="s">
        <v>203</v>
      </c>
      <c r="CH64" s="262" t="s">
        <v>203</v>
      </c>
      <c r="CI64" s="262" t="s">
        <v>203</v>
      </c>
      <c r="CJ64" s="262" t="s">
        <v>203</v>
      </c>
    </row>
    <row r="65" spans="1:88" s="263" customFormat="1" ht="32" hidden="1" outlineLevel="1">
      <c r="A65" s="6" t="s">
        <v>108</v>
      </c>
      <c r="B65" s="259" t="s">
        <v>109</v>
      </c>
      <c r="C65" s="262" t="s">
        <v>203</v>
      </c>
      <c r="D65" s="262" t="s">
        <v>203</v>
      </c>
      <c r="E65" s="262" t="s">
        <v>203</v>
      </c>
      <c r="F65" s="262" t="s">
        <v>203</v>
      </c>
      <c r="G65" s="262" t="s">
        <v>203</v>
      </c>
      <c r="H65" s="262" t="s">
        <v>203</v>
      </c>
      <c r="I65" s="262" t="s">
        <v>203</v>
      </c>
      <c r="J65" s="262" t="s">
        <v>203</v>
      </c>
      <c r="K65" s="262" t="s">
        <v>203</v>
      </c>
      <c r="L65" s="262" t="s">
        <v>203</v>
      </c>
      <c r="M65" s="262" t="s">
        <v>203</v>
      </c>
      <c r="N65" s="262" t="s">
        <v>203</v>
      </c>
      <c r="O65" s="262" t="s">
        <v>203</v>
      </c>
      <c r="P65" s="262" t="s">
        <v>203</v>
      </c>
      <c r="Q65" s="262" t="s">
        <v>203</v>
      </c>
      <c r="R65" s="262" t="s">
        <v>203</v>
      </c>
      <c r="S65" s="262" t="s">
        <v>203</v>
      </c>
      <c r="T65" s="262" t="s">
        <v>203</v>
      </c>
      <c r="U65" s="262" t="s">
        <v>203</v>
      </c>
      <c r="V65" s="262" t="s">
        <v>203</v>
      </c>
      <c r="W65" s="262" t="s">
        <v>203</v>
      </c>
      <c r="X65" s="262" t="s">
        <v>203</v>
      </c>
      <c r="Y65" s="262" t="s">
        <v>203</v>
      </c>
      <c r="Z65" s="262" t="s">
        <v>203</v>
      </c>
      <c r="AA65" s="262" t="s">
        <v>203</v>
      </c>
      <c r="AB65" s="262" t="s">
        <v>203</v>
      </c>
      <c r="AC65" s="262" t="s">
        <v>203</v>
      </c>
      <c r="AD65" s="262" t="s">
        <v>203</v>
      </c>
      <c r="AE65" s="262" t="s">
        <v>203</v>
      </c>
      <c r="AF65" s="262" t="s">
        <v>203</v>
      </c>
      <c r="AG65" s="262" t="s">
        <v>203</v>
      </c>
      <c r="AH65" s="262" t="s">
        <v>203</v>
      </c>
      <c r="AI65" s="262" t="s">
        <v>203</v>
      </c>
      <c r="AJ65" s="262" t="s">
        <v>203</v>
      </c>
      <c r="AK65" s="262" t="s">
        <v>203</v>
      </c>
      <c r="AL65" s="262" t="s">
        <v>203</v>
      </c>
      <c r="AM65" s="262" t="s">
        <v>203</v>
      </c>
      <c r="AN65" s="262" t="s">
        <v>203</v>
      </c>
      <c r="AO65" s="262" t="s">
        <v>203</v>
      </c>
      <c r="AP65" s="262" t="s">
        <v>203</v>
      </c>
      <c r="AQ65" s="262" t="s">
        <v>203</v>
      </c>
      <c r="AR65" s="262" t="s">
        <v>203</v>
      </c>
      <c r="AS65" s="262" t="s">
        <v>203</v>
      </c>
      <c r="AT65" s="262" t="s">
        <v>203</v>
      </c>
      <c r="AU65" s="262" t="s">
        <v>203</v>
      </c>
      <c r="AV65" s="262" t="s">
        <v>203</v>
      </c>
      <c r="AW65" s="262" t="s">
        <v>203</v>
      </c>
      <c r="AX65" s="262" t="s">
        <v>203</v>
      </c>
      <c r="AY65" s="262" t="s">
        <v>203</v>
      </c>
      <c r="AZ65" s="262" t="s">
        <v>203</v>
      </c>
      <c r="BA65" s="262" t="s">
        <v>203</v>
      </c>
      <c r="BB65" s="262" t="s">
        <v>203</v>
      </c>
      <c r="BC65" s="262" t="s">
        <v>203</v>
      </c>
      <c r="BD65" s="262" t="s">
        <v>203</v>
      </c>
      <c r="BE65" s="262" t="s">
        <v>203</v>
      </c>
      <c r="BF65" s="262" t="s">
        <v>203</v>
      </c>
      <c r="BG65" s="262" t="s">
        <v>203</v>
      </c>
      <c r="BH65" s="262" t="s">
        <v>203</v>
      </c>
      <c r="BI65" s="262" t="s">
        <v>203</v>
      </c>
      <c r="BJ65" s="262" t="s">
        <v>203</v>
      </c>
      <c r="BK65" s="262" t="s">
        <v>203</v>
      </c>
      <c r="BL65" s="262" t="s">
        <v>203</v>
      </c>
      <c r="BM65" s="262" t="s">
        <v>203</v>
      </c>
      <c r="BN65" s="262" t="s">
        <v>203</v>
      </c>
      <c r="BO65" s="262" t="s">
        <v>203</v>
      </c>
      <c r="BP65" s="262" t="s">
        <v>203</v>
      </c>
      <c r="BQ65" s="262" t="s">
        <v>203</v>
      </c>
      <c r="BR65" s="262" t="s">
        <v>203</v>
      </c>
      <c r="BS65" s="262" t="s">
        <v>203</v>
      </c>
      <c r="BT65" s="262" t="s">
        <v>203</v>
      </c>
      <c r="BU65" s="262" t="s">
        <v>203</v>
      </c>
      <c r="BV65" s="262" t="s">
        <v>203</v>
      </c>
      <c r="BW65" s="262" t="s">
        <v>203</v>
      </c>
      <c r="BX65" s="262" t="s">
        <v>203</v>
      </c>
      <c r="BY65" s="262" t="s">
        <v>203</v>
      </c>
      <c r="BZ65" s="262" t="s">
        <v>203</v>
      </c>
      <c r="CA65" s="262" t="s">
        <v>203</v>
      </c>
      <c r="CB65" s="262" t="s">
        <v>203</v>
      </c>
      <c r="CC65" s="262" t="s">
        <v>203</v>
      </c>
      <c r="CD65" s="262" t="s">
        <v>203</v>
      </c>
      <c r="CE65" s="262" t="s">
        <v>203</v>
      </c>
      <c r="CF65" s="262" t="s">
        <v>203</v>
      </c>
      <c r="CG65" s="262" t="s">
        <v>203</v>
      </c>
      <c r="CH65" s="262" t="s">
        <v>203</v>
      </c>
      <c r="CI65" s="262" t="s">
        <v>203</v>
      </c>
      <c r="CJ65" s="262" t="s">
        <v>203</v>
      </c>
    </row>
    <row r="66" spans="1:88" s="263" customFormat="1" hidden="1" outlineLevel="1">
      <c r="A66" s="6" t="s">
        <v>110</v>
      </c>
      <c r="B66" s="259" t="s">
        <v>111</v>
      </c>
      <c r="C66" s="262" t="s">
        <v>203</v>
      </c>
      <c r="D66" s="262" t="s">
        <v>203</v>
      </c>
      <c r="E66" s="262" t="s">
        <v>203</v>
      </c>
      <c r="F66" s="262" t="s">
        <v>203</v>
      </c>
      <c r="G66" s="262" t="s">
        <v>203</v>
      </c>
      <c r="H66" s="262" t="s">
        <v>203</v>
      </c>
      <c r="I66" s="262" t="s">
        <v>203</v>
      </c>
      <c r="J66" s="262" t="s">
        <v>203</v>
      </c>
      <c r="K66" s="262" t="s">
        <v>203</v>
      </c>
      <c r="L66" s="262" t="s">
        <v>203</v>
      </c>
      <c r="M66" s="262" t="s">
        <v>203</v>
      </c>
      <c r="N66" s="262" t="s">
        <v>203</v>
      </c>
      <c r="O66" s="262" t="s">
        <v>203</v>
      </c>
      <c r="P66" s="262" t="s">
        <v>203</v>
      </c>
      <c r="Q66" s="262" t="s">
        <v>203</v>
      </c>
      <c r="R66" s="262" t="s">
        <v>203</v>
      </c>
      <c r="S66" s="262" t="s">
        <v>203</v>
      </c>
      <c r="T66" s="262" t="s">
        <v>203</v>
      </c>
      <c r="U66" s="262" t="s">
        <v>203</v>
      </c>
      <c r="V66" s="262" t="s">
        <v>203</v>
      </c>
      <c r="W66" s="262" t="s">
        <v>203</v>
      </c>
      <c r="X66" s="262" t="s">
        <v>203</v>
      </c>
      <c r="Y66" s="262" t="s">
        <v>203</v>
      </c>
      <c r="Z66" s="262" t="s">
        <v>203</v>
      </c>
      <c r="AA66" s="262" t="s">
        <v>203</v>
      </c>
      <c r="AB66" s="262" t="s">
        <v>203</v>
      </c>
      <c r="AC66" s="262" t="s">
        <v>203</v>
      </c>
      <c r="AD66" s="262" t="s">
        <v>203</v>
      </c>
      <c r="AE66" s="262" t="s">
        <v>203</v>
      </c>
      <c r="AF66" s="262" t="s">
        <v>203</v>
      </c>
      <c r="AG66" s="262" t="s">
        <v>203</v>
      </c>
      <c r="AH66" s="262" t="s">
        <v>203</v>
      </c>
      <c r="AI66" s="262" t="s">
        <v>203</v>
      </c>
      <c r="AJ66" s="262" t="s">
        <v>203</v>
      </c>
      <c r="AK66" s="262" t="s">
        <v>203</v>
      </c>
      <c r="AL66" s="262" t="s">
        <v>203</v>
      </c>
      <c r="AM66" s="262" t="s">
        <v>203</v>
      </c>
      <c r="AN66" s="262" t="s">
        <v>203</v>
      </c>
      <c r="AO66" s="262" t="s">
        <v>203</v>
      </c>
      <c r="AP66" s="262" t="s">
        <v>203</v>
      </c>
      <c r="AQ66" s="262" t="s">
        <v>203</v>
      </c>
      <c r="AR66" s="262" t="s">
        <v>203</v>
      </c>
      <c r="AS66" s="262" t="s">
        <v>203</v>
      </c>
      <c r="AT66" s="262" t="s">
        <v>203</v>
      </c>
      <c r="AU66" s="262" t="s">
        <v>203</v>
      </c>
      <c r="AV66" s="262" t="s">
        <v>203</v>
      </c>
      <c r="AW66" s="262" t="s">
        <v>203</v>
      </c>
      <c r="AX66" s="262" t="s">
        <v>203</v>
      </c>
      <c r="AY66" s="262" t="s">
        <v>203</v>
      </c>
      <c r="AZ66" s="262" t="s">
        <v>203</v>
      </c>
      <c r="BA66" s="262" t="s">
        <v>203</v>
      </c>
      <c r="BB66" s="262" t="s">
        <v>203</v>
      </c>
      <c r="BC66" s="262" t="s">
        <v>203</v>
      </c>
      <c r="BD66" s="262" t="s">
        <v>203</v>
      </c>
      <c r="BE66" s="262" t="s">
        <v>203</v>
      </c>
      <c r="BF66" s="262" t="s">
        <v>203</v>
      </c>
      <c r="BG66" s="262" t="s">
        <v>203</v>
      </c>
      <c r="BH66" s="262" t="s">
        <v>203</v>
      </c>
      <c r="BI66" s="262" t="s">
        <v>203</v>
      </c>
      <c r="BJ66" s="262" t="s">
        <v>203</v>
      </c>
      <c r="BK66" s="262" t="s">
        <v>203</v>
      </c>
      <c r="BL66" s="262" t="s">
        <v>203</v>
      </c>
      <c r="BM66" s="262" t="s">
        <v>203</v>
      </c>
      <c r="BN66" s="262" t="s">
        <v>203</v>
      </c>
      <c r="BO66" s="262" t="s">
        <v>203</v>
      </c>
      <c r="BP66" s="262" t="s">
        <v>203</v>
      </c>
      <c r="BQ66" s="262" t="s">
        <v>203</v>
      </c>
      <c r="BR66" s="262" t="s">
        <v>203</v>
      </c>
      <c r="BS66" s="262" t="s">
        <v>203</v>
      </c>
      <c r="BT66" s="262" t="s">
        <v>203</v>
      </c>
      <c r="BU66" s="262" t="s">
        <v>203</v>
      </c>
      <c r="BV66" s="262" t="s">
        <v>203</v>
      </c>
      <c r="BW66" s="262" t="s">
        <v>203</v>
      </c>
      <c r="BX66" s="262" t="s">
        <v>203</v>
      </c>
      <c r="BY66" s="262" t="s">
        <v>203</v>
      </c>
      <c r="BZ66" s="262" t="s">
        <v>203</v>
      </c>
      <c r="CA66" s="262" t="s">
        <v>203</v>
      </c>
      <c r="CB66" s="262" t="s">
        <v>203</v>
      </c>
      <c r="CC66" s="262" t="s">
        <v>203</v>
      </c>
      <c r="CD66" s="262" t="s">
        <v>203</v>
      </c>
      <c r="CE66" s="262" t="s">
        <v>203</v>
      </c>
      <c r="CF66" s="262" t="s">
        <v>203</v>
      </c>
      <c r="CG66" s="262" t="s">
        <v>203</v>
      </c>
      <c r="CH66" s="262" t="s">
        <v>203</v>
      </c>
      <c r="CI66" s="262" t="s">
        <v>203</v>
      </c>
      <c r="CJ66" s="262" t="s">
        <v>203</v>
      </c>
    </row>
    <row r="67" spans="1:88" s="263" customFormat="1" hidden="1" outlineLevel="1">
      <c r="A67" s="6" t="s">
        <v>112</v>
      </c>
      <c r="B67" s="259" t="s">
        <v>113</v>
      </c>
      <c r="C67" s="262" t="s">
        <v>203</v>
      </c>
      <c r="D67" s="262" t="s">
        <v>203</v>
      </c>
      <c r="E67" s="262" t="s">
        <v>203</v>
      </c>
      <c r="F67" s="262" t="s">
        <v>203</v>
      </c>
      <c r="G67" s="262" t="s">
        <v>203</v>
      </c>
      <c r="H67" s="262" t="s">
        <v>203</v>
      </c>
      <c r="I67" s="262" t="s">
        <v>203</v>
      </c>
      <c r="J67" s="262" t="s">
        <v>203</v>
      </c>
      <c r="K67" s="262" t="s">
        <v>203</v>
      </c>
      <c r="L67" s="262" t="s">
        <v>203</v>
      </c>
      <c r="M67" s="262" t="s">
        <v>203</v>
      </c>
      <c r="N67" s="262" t="s">
        <v>203</v>
      </c>
      <c r="O67" s="262" t="s">
        <v>203</v>
      </c>
      <c r="P67" s="262" t="s">
        <v>203</v>
      </c>
      <c r="Q67" s="262" t="s">
        <v>203</v>
      </c>
      <c r="R67" s="262" t="s">
        <v>203</v>
      </c>
      <c r="S67" s="262" t="s">
        <v>203</v>
      </c>
      <c r="T67" s="262" t="s">
        <v>203</v>
      </c>
      <c r="U67" s="262" t="s">
        <v>203</v>
      </c>
      <c r="V67" s="262" t="s">
        <v>203</v>
      </c>
      <c r="W67" s="262" t="s">
        <v>203</v>
      </c>
      <c r="X67" s="262" t="s">
        <v>203</v>
      </c>
      <c r="Y67" s="262" t="s">
        <v>203</v>
      </c>
      <c r="Z67" s="262" t="s">
        <v>203</v>
      </c>
      <c r="AA67" s="262" t="s">
        <v>203</v>
      </c>
      <c r="AB67" s="262" t="s">
        <v>203</v>
      </c>
      <c r="AC67" s="262" t="s">
        <v>203</v>
      </c>
      <c r="AD67" s="262" t="s">
        <v>203</v>
      </c>
      <c r="AE67" s="262" t="s">
        <v>203</v>
      </c>
      <c r="AF67" s="262" t="s">
        <v>203</v>
      </c>
      <c r="AG67" s="262" t="s">
        <v>203</v>
      </c>
      <c r="AH67" s="262" t="s">
        <v>203</v>
      </c>
      <c r="AI67" s="262" t="s">
        <v>203</v>
      </c>
      <c r="AJ67" s="262" t="s">
        <v>203</v>
      </c>
      <c r="AK67" s="262" t="s">
        <v>203</v>
      </c>
      <c r="AL67" s="262" t="s">
        <v>203</v>
      </c>
      <c r="AM67" s="262" t="s">
        <v>203</v>
      </c>
      <c r="AN67" s="262" t="s">
        <v>203</v>
      </c>
      <c r="AO67" s="262" t="s">
        <v>203</v>
      </c>
      <c r="AP67" s="262" t="s">
        <v>203</v>
      </c>
      <c r="AQ67" s="262" t="s">
        <v>203</v>
      </c>
      <c r="AR67" s="262" t="s">
        <v>203</v>
      </c>
      <c r="AS67" s="262" t="s">
        <v>203</v>
      </c>
      <c r="AT67" s="262" t="s">
        <v>203</v>
      </c>
      <c r="AU67" s="262" t="s">
        <v>203</v>
      </c>
      <c r="AV67" s="262" t="s">
        <v>203</v>
      </c>
      <c r="AW67" s="262" t="s">
        <v>203</v>
      </c>
      <c r="AX67" s="262" t="s">
        <v>203</v>
      </c>
      <c r="AY67" s="262" t="s">
        <v>203</v>
      </c>
      <c r="AZ67" s="262" t="s">
        <v>203</v>
      </c>
      <c r="BA67" s="262" t="s">
        <v>203</v>
      </c>
      <c r="BB67" s="262" t="s">
        <v>203</v>
      </c>
      <c r="BC67" s="262" t="s">
        <v>203</v>
      </c>
      <c r="BD67" s="262" t="s">
        <v>203</v>
      </c>
      <c r="BE67" s="262" t="s">
        <v>203</v>
      </c>
      <c r="BF67" s="262" t="s">
        <v>203</v>
      </c>
      <c r="BG67" s="262" t="s">
        <v>203</v>
      </c>
      <c r="BH67" s="262" t="s">
        <v>203</v>
      </c>
      <c r="BI67" s="262" t="s">
        <v>203</v>
      </c>
      <c r="BJ67" s="262" t="s">
        <v>203</v>
      </c>
      <c r="BK67" s="262" t="s">
        <v>203</v>
      </c>
      <c r="BL67" s="262" t="s">
        <v>203</v>
      </c>
      <c r="BM67" s="262" t="s">
        <v>203</v>
      </c>
      <c r="BN67" s="262" t="s">
        <v>203</v>
      </c>
      <c r="BO67" s="262" t="s">
        <v>203</v>
      </c>
      <c r="BP67" s="262" t="s">
        <v>203</v>
      </c>
      <c r="BQ67" s="262" t="s">
        <v>203</v>
      </c>
      <c r="BR67" s="262" t="s">
        <v>203</v>
      </c>
      <c r="BS67" s="262" t="s">
        <v>203</v>
      </c>
      <c r="BT67" s="262" t="s">
        <v>203</v>
      </c>
      <c r="BU67" s="262" t="s">
        <v>203</v>
      </c>
      <c r="BV67" s="262" t="s">
        <v>203</v>
      </c>
      <c r="BW67" s="262" t="s">
        <v>203</v>
      </c>
      <c r="BX67" s="262" t="s">
        <v>203</v>
      </c>
      <c r="BY67" s="262" t="s">
        <v>203</v>
      </c>
      <c r="BZ67" s="262" t="s">
        <v>203</v>
      </c>
      <c r="CA67" s="262" t="s">
        <v>203</v>
      </c>
      <c r="CB67" s="262" t="s">
        <v>203</v>
      </c>
      <c r="CC67" s="262" t="s">
        <v>203</v>
      </c>
      <c r="CD67" s="262" t="s">
        <v>203</v>
      </c>
      <c r="CE67" s="262" t="s">
        <v>203</v>
      </c>
      <c r="CF67" s="262" t="s">
        <v>203</v>
      </c>
      <c r="CG67" s="262" t="s">
        <v>203</v>
      </c>
      <c r="CH67" s="262" t="s">
        <v>203</v>
      </c>
      <c r="CI67" s="262" t="s">
        <v>203</v>
      </c>
      <c r="CJ67" s="262" t="s">
        <v>203</v>
      </c>
    </row>
    <row r="68" spans="1:88" s="263" customFormat="1" ht="27.75" hidden="1" customHeight="1" outlineLevel="1">
      <c r="A68" s="6" t="s">
        <v>114</v>
      </c>
      <c r="B68" s="259" t="s">
        <v>115</v>
      </c>
      <c r="C68" s="262" t="s">
        <v>203</v>
      </c>
      <c r="D68" s="262" t="s">
        <v>203</v>
      </c>
      <c r="E68" s="262" t="s">
        <v>203</v>
      </c>
      <c r="F68" s="262" t="s">
        <v>203</v>
      </c>
      <c r="G68" s="262" t="s">
        <v>203</v>
      </c>
      <c r="H68" s="262" t="s">
        <v>203</v>
      </c>
      <c r="I68" s="262" t="s">
        <v>203</v>
      </c>
      <c r="J68" s="262" t="s">
        <v>203</v>
      </c>
      <c r="K68" s="262" t="s">
        <v>203</v>
      </c>
      <c r="L68" s="262" t="s">
        <v>203</v>
      </c>
      <c r="M68" s="262" t="s">
        <v>203</v>
      </c>
      <c r="N68" s="262" t="s">
        <v>203</v>
      </c>
      <c r="O68" s="262" t="s">
        <v>203</v>
      </c>
      <c r="P68" s="262" t="s">
        <v>203</v>
      </c>
      <c r="Q68" s="262" t="s">
        <v>203</v>
      </c>
      <c r="R68" s="262" t="s">
        <v>203</v>
      </c>
      <c r="S68" s="262" t="s">
        <v>203</v>
      </c>
      <c r="T68" s="262" t="s">
        <v>203</v>
      </c>
      <c r="U68" s="262" t="s">
        <v>203</v>
      </c>
      <c r="V68" s="262" t="s">
        <v>203</v>
      </c>
      <c r="W68" s="262" t="s">
        <v>203</v>
      </c>
      <c r="X68" s="262" t="s">
        <v>203</v>
      </c>
      <c r="Y68" s="262" t="s">
        <v>203</v>
      </c>
      <c r="Z68" s="262" t="s">
        <v>203</v>
      </c>
      <c r="AA68" s="262" t="s">
        <v>203</v>
      </c>
      <c r="AB68" s="262" t="s">
        <v>203</v>
      </c>
      <c r="AC68" s="262" t="s">
        <v>203</v>
      </c>
      <c r="AD68" s="262" t="s">
        <v>203</v>
      </c>
      <c r="AE68" s="262" t="s">
        <v>203</v>
      </c>
      <c r="AF68" s="262" t="s">
        <v>203</v>
      </c>
      <c r="AG68" s="262" t="s">
        <v>203</v>
      </c>
      <c r="AH68" s="262" t="s">
        <v>203</v>
      </c>
      <c r="AI68" s="262" t="s">
        <v>203</v>
      </c>
      <c r="AJ68" s="262" t="s">
        <v>203</v>
      </c>
      <c r="AK68" s="262" t="s">
        <v>203</v>
      </c>
      <c r="AL68" s="262" t="s">
        <v>203</v>
      </c>
      <c r="AM68" s="262" t="s">
        <v>203</v>
      </c>
      <c r="AN68" s="262" t="s">
        <v>203</v>
      </c>
      <c r="AO68" s="262" t="s">
        <v>203</v>
      </c>
      <c r="AP68" s="262" t="s">
        <v>203</v>
      </c>
      <c r="AQ68" s="262" t="s">
        <v>203</v>
      </c>
      <c r="AR68" s="262" t="s">
        <v>203</v>
      </c>
      <c r="AS68" s="262" t="s">
        <v>203</v>
      </c>
      <c r="AT68" s="262" t="s">
        <v>203</v>
      </c>
      <c r="AU68" s="262" t="s">
        <v>203</v>
      </c>
      <c r="AV68" s="262" t="s">
        <v>203</v>
      </c>
      <c r="AW68" s="262" t="s">
        <v>203</v>
      </c>
      <c r="AX68" s="262" t="s">
        <v>203</v>
      </c>
      <c r="AY68" s="262" t="s">
        <v>203</v>
      </c>
      <c r="AZ68" s="262" t="s">
        <v>203</v>
      </c>
      <c r="BA68" s="262" t="s">
        <v>203</v>
      </c>
      <c r="BB68" s="262" t="s">
        <v>203</v>
      </c>
      <c r="BC68" s="262" t="s">
        <v>203</v>
      </c>
      <c r="BD68" s="262" t="s">
        <v>203</v>
      </c>
      <c r="BE68" s="262" t="s">
        <v>203</v>
      </c>
      <c r="BF68" s="262" t="s">
        <v>203</v>
      </c>
      <c r="BG68" s="262" t="s">
        <v>203</v>
      </c>
      <c r="BH68" s="262" t="s">
        <v>203</v>
      </c>
      <c r="BI68" s="262" t="s">
        <v>203</v>
      </c>
      <c r="BJ68" s="262" t="s">
        <v>203</v>
      </c>
      <c r="BK68" s="262" t="s">
        <v>203</v>
      </c>
      <c r="BL68" s="262" t="s">
        <v>203</v>
      </c>
      <c r="BM68" s="262" t="s">
        <v>203</v>
      </c>
      <c r="BN68" s="262" t="s">
        <v>203</v>
      </c>
      <c r="BO68" s="262" t="s">
        <v>203</v>
      </c>
      <c r="BP68" s="262" t="s">
        <v>203</v>
      </c>
      <c r="BQ68" s="262" t="s">
        <v>203</v>
      </c>
      <c r="BR68" s="262" t="s">
        <v>203</v>
      </c>
      <c r="BS68" s="262" t="s">
        <v>203</v>
      </c>
      <c r="BT68" s="262" t="s">
        <v>203</v>
      </c>
      <c r="BU68" s="262" t="s">
        <v>203</v>
      </c>
      <c r="BV68" s="262" t="s">
        <v>203</v>
      </c>
      <c r="BW68" s="262" t="s">
        <v>203</v>
      </c>
      <c r="BX68" s="262" t="s">
        <v>203</v>
      </c>
      <c r="BY68" s="262" t="s">
        <v>203</v>
      </c>
      <c r="BZ68" s="262" t="s">
        <v>203</v>
      </c>
      <c r="CA68" s="262" t="s">
        <v>203</v>
      </c>
      <c r="CB68" s="262" t="s">
        <v>203</v>
      </c>
      <c r="CC68" s="262" t="s">
        <v>203</v>
      </c>
      <c r="CD68" s="262" t="s">
        <v>203</v>
      </c>
      <c r="CE68" s="262" t="s">
        <v>203</v>
      </c>
      <c r="CF68" s="262" t="s">
        <v>203</v>
      </c>
      <c r="CG68" s="262" t="s">
        <v>203</v>
      </c>
      <c r="CH68" s="262" t="s">
        <v>203</v>
      </c>
      <c r="CI68" s="262" t="s">
        <v>203</v>
      </c>
      <c r="CJ68" s="262" t="s">
        <v>203</v>
      </c>
    </row>
    <row r="69" spans="1:88" s="263" customFormat="1" ht="32" hidden="1" outlineLevel="1">
      <c r="A69" s="6" t="s">
        <v>116</v>
      </c>
      <c r="B69" s="259" t="s">
        <v>117</v>
      </c>
      <c r="C69" s="262" t="s">
        <v>203</v>
      </c>
      <c r="D69" s="262" t="s">
        <v>203</v>
      </c>
      <c r="E69" s="262" t="s">
        <v>203</v>
      </c>
      <c r="F69" s="262" t="s">
        <v>203</v>
      </c>
      <c r="G69" s="262" t="s">
        <v>203</v>
      </c>
      <c r="H69" s="262" t="s">
        <v>203</v>
      </c>
      <c r="I69" s="262" t="s">
        <v>203</v>
      </c>
      <c r="J69" s="262" t="s">
        <v>203</v>
      </c>
      <c r="K69" s="262" t="s">
        <v>203</v>
      </c>
      <c r="L69" s="262" t="s">
        <v>203</v>
      </c>
      <c r="M69" s="262" t="s">
        <v>203</v>
      </c>
      <c r="N69" s="262" t="s">
        <v>203</v>
      </c>
      <c r="O69" s="262" t="s">
        <v>203</v>
      </c>
      <c r="P69" s="262" t="s">
        <v>203</v>
      </c>
      <c r="Q69" s="262" t="s">
        <v>203</v>
      </c>
      <c r="R69" s="262" t="s">
        <v>203</v>
      </c>
      <c r="S69" s="262" t="s">
        <v>203</v>
      </c>
      <c r="T69" s="262" t="s">
        <v>203</v>
      </c>
      <c r="U69" s="262" t="s">
        <v>203</v>
      </c>
      <c r="V69" s="262" t="s">
        <v>203</v>
      </c>
      <c r="W69" s="262" t="s">
        <v>203</v>
      </c>
      <c r="X69" s="262" t="s">
        <v>203</v>
      </c>
      <c r="Y69" s="262" t="s">
        <v>203</v>
      </c>
      <c r="Z69" s="262" t="s">
        <v>203</v>
      </c>
      <c r="AA69" s="262" t="s">
        <v>203</v>
      </c>
      <c r="AB69" s="262" t="s">
        <v>203</v>
      </c>
      <c r="AC69" s="262" t="s">
        <v>203</v>
      </c>
      <c r="AD69" s="262" t="s">
        <v>203</v>
      </c>
      <c r="AE69" s="262" t="s">
        <v>203</v>
      </c>
      <c r="AF69" s="262" t="s">
        <v>203</v>
      </c>
      <c r="AG69" s="262" t="s">
        <v>203</v>
      </c>
      <c r="AH69" s="262" t="s">
        <v>203</v>
      </c>
      <c r="AI69" s="262" t="s">
        <v>203</v>
      </c>
      <c r="AJ69" s="262" t="s">
        <v>203</v>
      </c>
      <c r="AK69" s="262" t="s">
        <v>203</v>
      </c>
      <c r="AL69" s="262" t="s">
        <v>203</v>
      </c>
      <c r="AM69" s="262" t="s">
        <v>203</v>
      </c>
      <c r="AN69" s="262" t="s">
        <v>203</v>
      </c>
      <c r="AO69" s="262" t="s">
        <v>203</v>
      </c>
      <c r="AP69" s="262" t="s">
        <v>203</v>
      </c>
      <c r="AQ69" s="262" t="s">
        <v>203</v>
      </c>
      <c r="AR69" s="262" t="s">
        <v>203</v>
      </c>
      <c r="AS69" s="262" t="s">
        <v>203</v>
      </c>
      <c r="AT69" s="262" t="s">
        <v>203</v>
      </c>
      <c r="AU69" s="262" t="s">
        <v>203</v>
      </c>
      <c r="AV69" s="262" t="s">
        <v>203</v>
      </c>
      <c r="AW69" s="262" t="s">
        <v>203</v>
      </c>
      <c r="AX69" s="262" t="s">
        <v>203</v>
      </c>
      <c r="AY69" s="262" t="s">
        <v>203</v>
      </c>
      <c r="AZ69" s="262" t="s">
        <v>203</v>
      </c>
      <c r="BA69" s="262" t="s">
        <v>203</v>
      </c>
      <c r="BB69" s="262" t="s">
        <v>203</v>
      </c>
      <c r="BC69" s="262" t="s">
        <v>203</v>
      </c>
      <c r="BD69" s="262" t="s">
        <v>203</v>
      </c>
      <c r="BE69" s="262" t="s">
        <v>203</v>
      </c>
      <c r="BF69" s="262" t="s">
        <v>203</v>
      </c>
      <c r="BG69" s="262" t="s">
        <v>203</v>
      </c>
      <c r="BH69" s="262" t="s">
        <v>203</v>
      </c>
      <c r="BI69" s="262" t="s">
        <v>203</v>
      </c>
      <c r="BJ69" s="262" t="s">
        <v>203</v>
      </c>
      <c r="BK69" s="262" t="s">
        <v>203</v>
      </c>
      <c r="BL69" s="262" t="s">
        <v>203</v>
      </c>
      <c r="BM69" s="262" t="s">
        <v>203</v>
      </c>
      <c r="BN69" s="262" t="s">
        <v>203</v>
      </c>
      <c r="BO69" s="262" t="s">
        <v>203</v>
      </c>
      <c r="BP69" s="262" t="s">
        <v>203</v>
      </c>
      <c r="BQ69" s="262" t="s">
        <v>203</v>
      </c>
      <c r="BR69" s="262" t="s">
        <v>203</v>
      </c>
      <c r="BS69" s="262" t="s">
        <v>203</v>
      </c>
      <c r="BT69" s="262" t="s">
        <v>203</v>
      </c>
      <c r="BU69" s="262" t="s">
        <v>203</v>
      </c>
      <c r="BV69" s="262" t="s">
        <v>203</v>
      </c>
      <c r="BW69" s="262" t="s">
        <v>203</v>
      </c>
      <c r="BX69" s="262" t="s">
        <v>203</v>
      </c>
      <c r="BY69" s="262" t="s">
        <v>203</v>
      </c>
      <c r="BZ69" s="262" t="s">
        <v>203</v>
      </c>
      <c r="CA69" s="262" t="s">
        <v>203</v>
      </c>
      <c r="CB69" s="262" t="s">
        <v>203</v>
      </c>
      <c r="CC69" s="262" t="s">
        <v>203</v>
      </c>
      <c r="CD69" s="262" t="s">
        <v>203</v>
      </c>
      <c r="CE69" s="262" t="s">
        <v>203</v>
      </c>
      <c r="CF69" s="262" t="s">
        <v>203</v>
      </c>
      <c r="CG69" s="262" t="s">
        <v>203</v>
      </c>
      <c r="CH69" s="262" t="s">
        <v>203</v>
      </c>
      <c r="CI69" s="262" t="s">
        <v>203</v>
      </c>
      <c r="CJ69" s="262" t="s">
        <v>203</v>
      </c>
    </row>
    <row r="70" spans="1:88" s="263" customFormat="1" ht="32" hidden="1" outlineLevel="1">
      <c r="A70" s="6" t="s">
        <v>118</v>
      </c>
      <c r="B70" s="259" t="s">
        <v>119</v>
      </c>
      <c r="C70" s="262" t="s">
        <v>203</v>
      </c>
      <c r="D70" s="262" t="s">
        <v>203</v>
      </c>
      <c r="E70" s="262" t="s">
        <v>203</v>
      </c>
      <c r="F70" s="262" t="s">
        <v>203</v>
      </c>
      <c r="G70" s="262" t="s">
        <v>203</v>
      </c>
      <c r="H70" s="262" t="s">
        <v>203</v>
      </c>
      <c r="I70" s="262" t="s">
        <v>203</v>
      </c>
      <c r="J70" s="262" t="s">
        <v>203</v>
      </c>
      <c r="K70" s="262" t="s">
        <v>203</v>
      </c>
      <c r="L70" s="262" t="s">
        <v>203</v>
      </c>
      <c r="M70" s="262" t="s">
        <v>203</v>
      </c>
      <c r="N70" s="262" t="s">
        <v>203</v>
      </c>
      <c r="O70" s="262" t="s">
        <v>203</v>
      </c>
      <c r="P70" s="262" t="s">
        <v>203</v>
      </c>
      <c r="Q70" s="262" t="s">
        <v>203</v>
      </c>
      <c r="R70" s="262" t="s">
        <v>203</v>
      </c>
      <c r="S70" s="262" t="s">
        <v>203</v>
      </c>
      <c r="T70" s="262" t="s">
        <v>203</v>
      </c>
      <c r="U70" s="262" t="s">
        <v>203</v>
      </c>
      <c r="V70" s="262" t="s">
        <v>203</v>
      </c>
      <c r="W70" s="262" t="s">
        <v>203</v>
      </c>
      <c r="X70" s="262" t="s">
        <v>203</v>
      </c>
      <c r="Y70" s="262" t="s">
        <v>203</v>
      </c>
      <c r="Z70" s="262" t="s">
        <v>203</v>
      </c>
      <c r="AA70" s="262" t="s">
        <v>203</v>
      </c>
      <c r="AB70" s="262" t="s">
        <v>203</v>
      </c>
      <c r="AC70" s="262" t="s">
        <v>203</v>
      </c>
      <c r="AD70" s="262" t="s">
        <v>203</v>
      </c>
      <c r="AE70" s="262" t="s">
        <v>203</v>
      </c>
      <c r="AF70" s="262" t="s">
        <v>203</v>
      </c>
      <c r="AG70" s="262" t="s">
        <v>203</v>
      </c>
      <c r="AH70" s="262" t="s">
        <v>203</v>
      </c>
      <c r="AI70" s="262" t="s">
        <v>203</v>
      </c>
      <c r="AJ70" s="262" t="s">
        <v>203</v>
      </c>
      <c r="AK70" s="262" t="s">
        <v>203</v>
      </c>
      <c r="AL70" s="262" t="s">
        <v>203</v>
      </c>
      <c r="AM70" s="262" t="s">
        <v>203</v>
      </c>
      <c r="AN70" s="262" t="s">
        <v>203</v>
      </c>
      <c r="AO70" s="262" t="s">
        <v>203</v>
      </c>
      <c r="AP70" s="262" t="s">
        <v>203</v>
      </c>
      <c r="AQ70" s="262" t="s">
        <v>203</v>
      </c>
      <c r="AR70" s="262" t="s">
        <v>203</v>
      </c>
      <c r="AS70" s="262" t="s">
        <v>203</v>
      </c>
      <c r="AT70" s="262" t="s">
        <v>203</v>
      </c>
      <c r="AU70" s="262" t="s">
        <v>203</v>
      </c>
      <c r="AV70" s="262" t="s">
        <v>203</v>
      </c>
      <c r="AW70" s="262" t="s">
        <v>203</v>
      </c>
      <c r="AX70" s="262" t="s">
        <v>203</v>
      </c>
      <c r="AY70" s="262" t="s">
        <v>203</v>
      </c>
      <c r="AZ70" s="262" t="s">
        <v>203</v>
      </c>
      <c r="BA70" s="262" t="s">
        <v>203</v>
      </c>
      <c r="BB70" s="262" t="s">
        <v>203</v>
      </c>
      <c r="BC70" s="262" t="s">
        <v>203</v>
      </c>
      <c r="BD70" s="262" t="s">
        <v>203</v>
      </c>
      <c r="BE70" s="262" t="s">
        <v>203</v>
      </c>
      <c r="BF70" s="262" t="s">
        <v>203</v>
      </c>
      <c r="BG70" s="262" t="s">
        <v>203</v>
      </c>
      <c r="BH70" s="262" t="s">
        <v>203</v>
      </c>
      <c r="BI70" s="262" t="s">
        <v>203</v>
      </c>
      <c r="BJ70" s="262" t="s">
        <v>203</v>
      </c>
      <c r="BK70" s="262" t="s">
        <v>203</v>
      </c>
      <c r="BL70" s="262" t="s">
        <v>203</v>
      </c>
      <c r="BM70" s="262" t="s">
        <v>203</v>
      </c>
      <c r="BN70" s="262" t="s">
        <v>203</v>
      </c>
      <c r="BO70" s="262" t="s">
        <v>203</v>
      </c>
      <c r="BP70" s="262" t="s">
        <v>203</v>
      </c>
      <c r="BQ70" s="262" t="s">
        <v>203</v>
      </c>
      <c r="BR70" s="262" t="s">
        <v>203</v>
      </c>
      <c r="BS70" s="262" t="s">
        <v>203</v>
      </c>
      <c r="BT70" s="262" t="s">
        <v>203</v>
      </c>
      <c r="BU70" s="262" t="s">
        <v>203</v>
      </c>
      <c r="BV70" s="262" t="s">
        <v>203</v>
      </c>
      <c r="BW70" s="262" t="s">
        <v>203</v>
      </c>
      <c r="BX70" s="262" t="s">
        <v>203</v>
      </c>
      <c r="BY70" s="262" t="s">
        <v>203</v>
      </c>
      <c r="BZ70" s="262" t="s">
        <v>203</v>
      </c>
      <c r="CA70" s="262" t="s">
        <v>203</v>
      </c>
      <c r="CB70" s="262" t="s">
        <v>203</v>
      </c>
      <c r="CC70" s="262" t="s">
        <v>203</v>
      </c>
      <c r="CD70" s="262" t="s">
        <v>203</v>
      </c>
      <c r="CE70" s="262" t="s">
        <v>203</v>
      </c>
      <c r="CF70" s="262" t="s">
        <v>203</v>
      </c>
      <c r="CG70" s="262" t="s">
        <v>203</v>
      </c>
      <c r="CH70" s="262" t="s">
        <v>203</v>
      </c>
      <c r="CI70" s="262" t="s">
        <v>203</v>
      </c>
      <c r="CJ70" s="262" t="s">
        <v>203</v>
      </c>
    </row>
    <row r="71" spans="1:88" s="36" customFormat="1" collapsed="1">
      <c r="A71" s="178" t="s">
        <v>673</v>
      </c>
      <c r="B71" s="309" t="s">
        <v>120</v>
      </c>
      <c r="C71" s="201" t="s">
        <v>203</v>
      </c>
      <c r="D71" s="201" t="s">
        <v>203</v>
      </c>
      <c r="E71" s="201" t="s">
        <v>203</v>
      </c>
      <c r="F71" s="201" t="s">
        <v>203</v>
      </c>
      <c r="G71" s="201" t="s">
        <v>203</v>
      </c>
      <c r="H71" s="201" t="s">
        <v>203</v>
      </c>
      <c r="I71" s="201" t="s">
        <v>203</v>
      </c>
      <c r="J71" s="201" t="s">
        <v>203</v>
      </c>
      <c r="K71" s="201" t="s">
        <v>203</v>
      </c>
      <c r="L71" s="201" t="s">
        <v>203</v>
      </c>
      <c r="M71" s="201" t="s">
        <v>203</v>
      </c>
      <c r="N71" s="201" t="s">
        <v>203</v>
      </c>
      <c r="O71" s="201" t="s">
        <v>203</v>
      </c>
      <c r="P71" s="201" t="s">
        <v>203</v>
      </c>
      <c r="Q71" s="201" t="s">
        <v>203</v>
      </c>
      <c r="R71" s="201" t="s">
        <v>203</v>
      </c>
      <c r="S71" s="201" t="s">
        <v>203</v>
      </c>
      <c r="T71" s="201" t="s">
        <v>203</v>
      </c>
      <c r="U71" s="201" t="s">
        <v>203</v>
      </c>
      <c r="V71" s="201" t="s">
        <v>203</v>
      </c>
      <c r="W71" s="201" t="s">
        <v>203</v>
      </c>
      <c r="X71" s="201" t="s">
        <v>203</v>
      </c>
      <c r="Y71" s="201" t="s">
        <v>203</v>
      </c>
      <c r="Z71" s="201" t="s">
        <v>203</v>
      </c>
      <c r="AA71" s="201" t="s">
        <v>203</v>
      </c>
      <c r="AB71" s="201" t="s">
        <v>203</v>
      </c>
      <c r="AC71" s="201" t="s">
        <v>203</v>
      </c>
      <c r="AD71" s="201" t="s">
        <v>203</v>
      </c>
      <c r="AE71" s="201" t="s">
        <v>203</v>
      </c>
      <c r="AF71" s="201" t="s">
        <v>203</v>
      </c>
      <c r="AG71" s="201" t="s">
        <v>203</v>
      </c>
      <c r="AH71" s="201" t="s">
        <v>203</v>
      </c>
      <c r="AI71" s="201" t="s">
        <v>203</v>
      </c>
      <c r="AJ71" s="201" t="str">
        <f>AJ72</f>
        <v>нд</v>
      </c>
      <c r="AK71" s="201" t="s">
        <v>203</v>
      </c>
      <c r="AL71" s="201" t="s">
        <v>203</v>
      </c>
      <c r="AM71" s="201" t="s">
        <v>203</v>
      </c>
      <c r="AN71" s="201" t="s">
        <v>203</v>
      </c>
      <c r="AO71" s="201" t="s">
        <v>203</v>
      </c>
      <c r="AP71" s="201" t="s">
        <v>203</v>
      </c>
      <c r="AQ71" s="201" t="s">
        <v>203</v>
      </c>
      <c r="AR71" s="201" t="s">
        <v>203</v>
      </c>
      <c r="AS71" s="201" t="s">
        <v>203</v>
      </c>
      <c r="AT71" s="201" t="s">
        <v>203</v>
      </c>
      <c r="AU71" s="201" t="s">
        <v>203</v>
      </c>
      <c r="AV71" s="201" t="s">
        <v>203</v>
      </c>
      <c r="AW71" s="201" t="s">
        <v>203</v>
      </c>
      <c r="AX71" s="202">
        <f>AX72</f>
        <v>1.28</v>
      </c>
      <c r="AY71" s="201" t="s">
        <v>203</v>
      </c>
      <c r="AZ71" s="201" t="s">
        <v>203</v>
      </c>
      <c r="BA71" s="201" t="s">
        <v>203</v>
      </c>
      <c r="BB71" s="201" t="s">
        <v>203</v>
      </c>
      <c r="BC71" s="201" t="s">
        <v>203</v>
      </c>
      <c r="BD71" s="201" t="s">
        <v>203</v>
      </c>
      <c r="BE71" s="201" t="s">
        <v>203</v>
      </c>
      <c r="BF71" s="201" t="s">
        <v>203</v>
      </c>
      <c r="BG71" s="201" t="s">
        <v>203</v>
      </c>
      <c r="BH71" s="201" t="s">
        <v>203</v>
      </c>
      <c r="BI71" s="201" t="s">
        <v>203</v>
      </c>
      <c r="BJ71" s="201" t="s">
        <v>203</v>
      </c>
      <c r="BK71" s="201" t="s">
        <v>203</v>
      </c>
      <c r="BL71" s="201" t="s">
        <v>203</v>
      </c>
      <c r="BM71" s="201" t="s">
        <v>203</v>
      </c>
      <c r="BN71" s="201" t="s">
        <v>203</v>
      </c>
      <c r="BO71" s="201" t="s">
        <v>203</v>
      </c>
      <c r="BP71" s="201" t="s">
        <v>203</v>
      </c>
      <c r="BQ71" s="201" t="s">
        <v>203</v>
      </c>
      <c r="BR71" s="201" t="s">
        <v>203</v>
      </c>
      <c r="BS71" s="201" t="s">
        <v>203</v>
      </c>
      <c r="BT71" s="201" t="s">
        <v>203</v>
      </c>
      <c r="BU71" s="201" t="s">
        <v>203</v>
      </c>
      <c r="BV71" s="201" t="s">
        <v>203</v>
      </c>
      <c r="BW71" s="201" t="s">
        <v>203</v>
      </c>
      <c r="BX71" s="201" t="s">
        <v>203</v>
      </c>
      <c r="BY71" s="201" t="s">
        <v>203</v>
      </c>
      <c r="BZ71" s="201">
        <f>BZ72</f>
        <v>1.28</v>
      </c>
      <c r="CA71" s="201" t="s">
        <v>203</v>
      </c>
      <c r="CB71" s="201" t="s">
        <v>203</v>
      </c>
      <c r="CC71" s="201" t="s">
        <v>203</v>
      </c>
      <c r="CD71" s="201" t="s">
        <v>203</v>
      </c>
      <c r="CE71" s="201" t="s">
        <v>203</v>
      </c>
      <c r="CF71" s="201" t="s">
        <v>203</v>
      </c>
      <c r="CG71" s="201" t="s">
        <v>203</v>
      </c>
      <c r="CH71" s="201" t="s">
        <v>203</v>
      </c>
      <c r="CI71" s="201" t="s">
        <v>203</v>
      </c>
      <c r="CJ71" s="201" t="s">
        <v>203</v>
      </c>
    </row>
    <row r="72" spans="1:88" s="38" customFormat="1">
      <c r="A72" s="165" t="s">
        <v>674</v>
      </c>
      <c r="B72" s="307" t="s">
        <v>624</v>
      </c>
      <c r="C72" s="199" t="s">
        <v>203</v>
      </c>
      <c r="D72" s="199" t="s">
        <v>203</v>
      </c>
      <c r="E72" s="199" t="s">
        <v>203</v>
      </c>
      <c r="F72" s="199" t="s">
        <v>203</v>
      </c>
      <c r="G72" s="199" t="s">
        <v>203</v>
      </c>
      <c r="H72" s="199" t="s">
        <v>203</v>
      </c>
      <c r="I72" s="199" t="s">
        <v>203</v>
      </c>
      <c r="J72" s="199" t="s">
        <v>203</v>
      </c>
      <c r="K72" s="199" t="s">
        <v>203</v>
      </c>
      <c r="L72" s="199" t="s">
        <v>203</v>
      </c>
      <c r="M72" s="199" t="s">
        <v>203</v>
      </c>
      <c r="N72" s="199" t="s">
        <v>203</v>
      </c>
      <c r="O72" s="199" t="s">
        <v>203</v>
      </c>
      <c r="P72" s="199" t="s">
        <v>203</v>
      </c>
      <c r="Q72" s="199" t="s">
        <v>203</v>
      </c>
      <c r="R72" s="199" t="s">
        <v>203</v>
      </c>
      <c r="S72" s="199" t="s">
        <v>203</v>
      </c>
      <c r="T72" s="199" t="s">
        <v>203</v>
      </c>
      <c r="U72" s="199" t="s">
        <v>203</v>
      </c>
      <c r="V72" s="199" t="s">
        <v>203</v>
      </c>
      <c r="W72" s="199" t="s">
        <v>203</v>
      </c>
      <c r="X72" s="199" t="s">
        <v>203</v>
      </c>
      <c r="Y72" s="199" t="s">
        <v>203</v>
      </c>
      <c r="Z72" s="199" t="s">
        <v>203</v>
      </c>
      <c r="AA72" s="199" t="s">
        <v>203</v>
      </c>
      <c r="AB72" s="199" t="s">
        <v>203</v>
      </c>
      <c r="AC72" s="199" t="s">
        <v>203</v>
      </c>
      <c r="AD72" s="199" t="s">
        <v>203</v>
      </c>
      <c r="AE72" s="199" t="s">
        <v>203</v>
      </c>
      <c r="AF72" s="199" t="s">
        <v>203</v>
      </c>
      <c r="AG72" s="199" t="s">
        <v>203</v>
      </c>
      <c r="AH72" s="199" t="s">
        <v>203</v>
      </c>
      <c r="AI72" s="199" t="s">
        <v>203</v>
      </c>
      <c r="AJ72" s="199" t="s">
        <v>203</v>
      </c>
      <c r="AK72" s="199" t="s">
        <v>203</v>
      </c>
      <c r="AL72" s="199" t="s">
        <v>203</v>
      </c>
      <c r="AM72" s="199" t="s">
        <v>203</v>
      </c>
      <c r="AN72" s="199" t="s">
        <v>203</v>
      </c>
      <c r="AO72" s="199" t="s">
        <v>203</v>
      </c>
      <c r="AP72" s="199" t="s">
        <v>203</v>
      </c>
      <c r="AQ72" s="199" t="s">
        <v>203</v>
      </c>
      <c r="AR72" s="199" t="s">
        <v>203</v>
      </c>
      <c r="AS72" s="199" t="s">
        <v>203</v>
      </c>
      <c r="AT72" s="199" t="s">
        <v>203</v>
      </c>
      <c r="AU72" s="199" t="s">
        <v>203</v>
      </c>
      <c r="AV72" s="199" t="s">
        <v>203</v>
      </c>
      <c r="AW72" s="199" t="s">
        <v>203</v>
      </c>
      <c r="AX72" s="197">
        <f>'Ф 5 (20н)'!AJ74</f>
        <v>1.28</v>
      </c>
      <c r="AY72" s="199" t="s">
        <v>203</v>
      </c>
      <c r="AZ72" s="199" t="s">
        <v>203</v>
      </c>
      <c r="BA72" s="199" t="s">
        <v>203</v>
      </c>
      <c r="BB72" s="199" t="s">
        <v>203</v>
      </c>
      <c r="BC72" s="199" t="s">
        <v>203</v>
      </c>
      <c r="BD72" s="199" t="s">
        <v>203</v>
      </c>
      <c r="BE72" s="199" t="s">
        <v>203</v>
      </c>
      <c r="BF72" s="199" t="s">
        <v>203</v>
      </c>
      <c r="BG72" s="199" t="s">
        <v>203</v>
      </c>
      <c r="BH72" s="199" t="s">
        <v>203</v>
      </c>
      <c r="BI72" s="199" t="s">
        <v>203</v>
      </c>
      <c r="BJ72" s="199" t="s">
        <v>203</v>
      </c>
      <c r="BK72" s="199" t="s">
        <v>203</v>
      </c>
      <c r="BL72" s="199" t="s">
        <v>203</v>
      </c>
      <c r="BM72" s="199" t="s">
        <v>203</v>
      </c>
      <c r="BN72" s="199" t="s">
        <v>203</v>
      </c>
      <c r="BO72" s="199" t="s">
        <v>203</v>
      </c>
      <c r="BP72" s="199" t="s">
        <v>203</v>
      </c>
      <c r="BQ72" s="199" t="s">
        <v>203</v>
      </c>
      <c r="BR72" s="199" t="s">
        <v>203</v>
      </c>
      <c r="BS72" s="199" t="s">
        <v>203</v>
      </c>
      <c r="BT72" s="199" t="s">
        <v>203</v>
      </c>
      <c r="BU72" s="199" t="s">
        <v>203</v>
      </c>
      <c r="BV72" s="199" t="s">
        <v>203</v>
      </c>
      <c r="BW72" s="199" t="s">
        <v>203</v>
      </c>
      <c r="BX72" s="199" t="s">
        <v>203</v>
      </c>
      <c r="BY72" s="199" t="s">
        <v>203</v>
      </c>
      <c r="BZ72" s="197">
        <f>AX72</f>
        <v>1.28</v>
      </c>
      <c r="CA72" s="199" t="s">
        <v>203</v>
      </c>
      <c r="CB72" s="199" t="s">
        <v>203</v>
      </c>
      <c r="CC72" s="199" t="s">
        <v>203</v>
      </c>
      <c r="CD72" s="199" t="s">
        <v>203</v>
      </c>
      <c r="CE72" s="199" t="s">
        <v>203</v>
      </c>
      <c r="CF72" s="199" t="s">
        <v>203</v>
      </c>
      <c r="CG72" s="199" t="s">
        <v>203</v>
      </c>
      <c r="CH72" s="199" t="s">
        <v>203</v>
      </c>
      <c r="CI72" s="199" t="s">
        <v>203</v>
      </c>
      <c r="CJ72" s="199" t="s">
        <v>203</v>
      </c>
    </row>
    <row r="73" spans="1:88" s="260" customFormat="1">
      <c r="A73" s="21" t="s">
        <v>121</v>
      </c>
      <c r="B73" s="21" t="s">
        <v>122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</row>
  </sheetData>
  <mergeCells count="33">
    <mergeCell ref="Y16:AE16"/>
    <mergeCell ref="AF14:CI14"/>
    <mergeCell ref="CJ14:CJ17"/>
    <mergeCell ref="AF15:AS15"/>
    <mergeCell ref="AT15:BG15"/>
    <mergeCell ref="BV15:CI15"/>
    <mergeCell ref="AF16:AL16"/>
    <mergeCell ref="AM16:AS16"/>
    <mergeCell ref="AT16:AZ16"/>
    <mergeCell ref="BA16:BG16"/>
    <mergeCell ref="BV16:CB16"/>
    <mergeCell ref="CC16:CI16"/>
    <mergeCell ref="A4:AE4"/>
    <mergeCell ref="A5:AE5"/>
    <mergeCell ref="A6:AE6"/>
    <mergeCell ref="A7:AE7"/>
    <mergeCell ref="A8:AE8"/>
    <mergeCell ref="A9:AE9"/>
    <mergeCell ref="BH15:BU15"/>
    <mergeCell ref="BH16:BN16"/>
    <mergeCell ref="BO16:BU16"/>
    <mergeCell ref="A10:AE10"/>
    <mergeCell ref="A11:AE11"/>
    <mergeCell ref="A12:AE12"/>
    <mergeCell ref="A13:CI13"/>
    <mergeCell ref="A14:A17"/>
    <mergeCell ref="B14:B17"/>
    <mergeCell ref="C14:C17"/>
    <mergeCell ref="D14:Q15"/>
    <mergeCell ref="R14:AE15"/>
    <mergeCell ref="D16:J16"/>
    <mergeCell ref="K16:Q16"/>
    <mergeCell ref="R16:X16"/>
  </mergeCells>
  <pageMargins left="0.16" right="0.16" top="0.39" bottom="0.3" header="0.15" footer="0.15"/>
  <pageSetup paperSize="9" scale="15" fitToHeight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AS67"/>
  <sheetViews>
    <sheetView topLeftCell="A13" zoomScale="73" zoomScaleNormal="73" workbookViewId="0">
      <selection activeCell="A4" sqref="A4:R4"/>
    </sheetView>
  </sheetViews>
  <sheetFormatPr baseColWidth="10" defaultColWidth="8.83203125" defaultRowHeight="14" outlineLevelRow="1"/>
  <cols>
    <col min="1" max="1" width="10.1640625" style="108" customWidth="1"/>
    <col min="2" max="2" width="67.6640625" style="234" customWidth="1"/>
    <col min="3" max="3" width="15.6640625" style="234" customWidth="1"/>
    <col min="4" max="4" width="18.33203125" style="234" customWidth="1"/>
    <col min="5" max="5" width="18" style="234" customWidth="1"/>
    <col min="6" max="6" width="19.1640625" style="234" customWidth="1"/>
    <col min="7" max="7" width="32.5" style="234" customWidth="1"/>
    <col min="8" max="8" width="23.5" style="234" customWidth="1"/>
    <col min="9" max="9" width="27.6640625" style="234" customWidth="1"/>
    <col min="10" max="11" width="32.5" style="234" customWidth="1"/>
    <col min="12" max="12" width="27.83203125" style="234" customWidth="1"/>
    <col min="13" max="13" width="38" style="234" customWidth="1"/>
    <col min="14" max="14" width="48.1640625" style="234" customWidth="1"/>
    <col min="15" max="17" width="19.5" style="234" customWidth="1"/>
    <col min="18" max="18" width="15.5" style="234" customWidth="1"/>
    <col min="19" max="19" width="11.5" style="237" customWidth="1"/>
    <col min="20" max="20" width="16.1640625" style="237" customWidth="1"/>
    <col min="21" max="21" width="8.1640625" style="237" customWidth="1"/>
    <col min="22" max="22" width="22.5" style="237" customWidth="1"/>
    <col min="23" max="23" width="17.33203125" style="237" customWidth="1"/>
    <col min="24" max="24" width="25.5" style="237" customWidth="1"/>
    <col min="25" max="25" width="27" style="237" customWidth="1"/>
    <col min="26" max="26" width="7.83203125" style="234" bestFit="1" customWidth="1"/>
    <col min="27" max="27" width="7.5" style="234" customWidth="1"/>
    <col min="28" max="28" width="9.33203125" style="234" customWidth="1"/>
    <col min="29" max="29" width="13.83203125" style="234" customWidth="1"/>
    <col min="30" max="258" width="9.1640625" style="108"/>
    <col min="259" max="259" width="4.5" style="108" bestFit="1" customWidth="1"/>
    <col min="260" max="260" width="18.33203125" style="108" bestFit="1" customWidth="1"/>
    <col min="261" max="261" width="19" style="108" bestFit="1" customWidth="1"/>
    <col min="262" max="262" width="15.5" style="108" bestFit="1" customWidth="1"/>
    <col min="263" max="264" width="12.5" style="108" bestFit="1" customWidth="1"/>
    <col min="265" max="265" width="7.1640625" style="108" bestFit="1" customWidth="1"/>
    <col min="266" max="266" width="10.1640625" style="108" bestFit="1" customWidth="1"/>
    <col min="267" max="267" width="15.83203125" style="108" bestFit="1" customWidth="1"/>
    <col min="268" max="268" width="15.1640625" style="108" bestFit="1" customWidth="1"/>
    <col min="269" max="269" width="18.33203125" style="108" bestFit="1" customWidth="1"/>
    <col min="270" max="270" width="13.33203125" style="108" bestFit="1" customWidth="1"/>
    <col min="271" max="271" width="19.33203125" style="108" customWidth="1"/>
    <col min="272" max="272" width="15.1640625" style="108" customWidth="1"/>
    <col min="273" max="273" width="21" style="108" bestFit="1" customWidth="1"/>
    <col min="274" max="274" width="17.1640625" style="108" bestFit="1" customWidth="1"/>
    <col min="275" max="275" width="16.83203125" style="108" bestFit="1" customWidth="1"/>
    <col min="276" max="276" width="16.6640625" style="108" bestFit="1" customWidth="1"/>
    <col min="277" max="277" width="15.6640625" style="108" bestFit="1" customWidth="1"/>
    <col min="278" max="278" width="16.33203125" style="108" bestFit="1" customWidth="1"/>
    <col min="279" max="279" width="17.33203125" style="108" customWidth="1"/>
    <col min="280" max="280" width="23.5" style="108" bestFit="1" customWidth="1"/>
    <col min="281" max="281" width="31.83203125" style="108" bestFit="1" customWidth="1"/>
    <col min="282" max="282" width="7.83203125" style="108" bestFit="1" customWidth="1"/>
    <col min="283" max="283" width="5.6640625" style="108" bestFit="1" customWidth="1"/>
    <col min="284" max="284" width="9.1640625" style="108" bestFit="1" customWidth="1"/>
    <col min="285" max="285" width="13.5" style="108" bestFit="1" customWidth="1"/>
    <col min="286" max="514" width="9.1640625" style="108"/>
    <col min="515" max="515" width="4.5" style="108" bestFit="1" customWidth="1"/>
    <col min="516" max="516" width="18.33203125" style="108" bestFit="1" customWidth="1"/>
    <col min="517" max="517" width="19" style="108" bestFit="1" customWidth="1"/>
    <col min="518" max="518" width="15.5" style="108" bestFit="1" customWidth="1"/>
    <col min="519" max="520" width="12.5" style="108" bestFit="1" customWidth="1"/>
    <col min="521" max="521" width="7.1640625" style="108" bestFit="1" customWidth="1"/>
    <col min="522" max="522" width="10.1640625" style="108" bestFit="1" customWidth="1"/>
    <col min="523" max="523" width="15.83203125" style="108" bestFit="1" customWidth="1"/>
    <col min="524" max="524" width="15.1640625" style="108" bestFit="1" customWidth="1"/>
    <col min="525" max="525" width="18.33203125" style="108" bestFit="1" customWidth="1"/>
    <col min="526" max="526" width="13.33203125" style="108" bestFit="1" customWidth="1"/>
    <col min="527" max="527" width="19.33203125" style="108" customWidth="1"/>
    <col min="528" max="528" width="15.1640625" style="108" customWidth="1"/>
    <col min="529" max="529" width="21" style="108" bestFit="1" customWidth="1"/>
    <col min="530" max="530" width="17.1640625" style="108" bestFit="1" customWidth="1"/>
    <col min="531" max="531" width="16.83203125" style="108" bestFit="1" customWidth="1"/>
    <col min="532" max="532" width="16.6640625" style="108" bestFit="1" customWidth="1"/>
    <col min="533" max="533" width="15.6640625" style="108" bestFit="1" customWidth="1"/>
    <col min="534" max="534" width="16.33203125" style="108" bestFit="1" customWidth="1"/>
    <col min="535" max="535" width="17.33203125" style="108" customWidth="1"/>
    <col min="536" max="536" width="23.5" style="108" bestFit="1" customWidth="1"/>
    <col min="537" max="537" width="31.83203125" style="108" bestFit="1" customWidth="1"/>
    <col min="538" max="538" width="7.83203125" style="108" bestFit="1" customWidth="1"/>
    <col min="539" max="539" width="5.6640625" style="108" bestFit="1" customWidth="1"/>
    <col min="540" max="540" width="9.1640625" style="108" bestFit="1" customWidth="1"/>
    <col min="541" max="541" width="13.5" style="108" bestFit="1" customWidth="1"/>
    <col min="542" max="770" width="9.1640625" style="108"/>
    <col min="771" max="771" width="4.5" style="108" bestFit="1" customWidth="1"/>
    <col min="772" max="772" width="18.33203125" style="108" bestFit="1" customWidth="1"/>
    <col min="773" max="773" width="19" style="108" bestFit="1" customWidth="1"/>
    <col min="774" max="774" width="15.5" style="108" bestFit="1" customWidth="1"/>
    <col min="775" max="776" width="12.5" style="108" bestFit="1" customWidth="1"/>
    <col min="777" max="777" width="7.1640625" style="108" bestFit="1" customWidth="1"/>
    <col min="778" max="778" width="10.1640625" style="108" bestFit="1" customWidth="1"/>
    <col min="779" max="779" width="15.83203125" style="108" bestFit="1" customWidth="1"/>
    <col min="780" max="780" width="15.1640625" style="108" bestFit="1" customWidth="1"/>
    <col min="781" max="781" width="18.33203125" style="108" bestFit="1" customWidth="1"/>
    <col min="782" max="782" width="13.33203125" style="108" bestFit="1" customWidth="1"/>
    <col min="783" max="783" width="19.33203125" style="108" customWidth="1"/>
    <col min="784" max="784" width="15.1640625" style="108" customWidth="1"/>
    <col min="785" max="785" width="21" style="108" bestFit="1" customWidth="1"/>
    <col min="786" max="786" width="17.1640625" style="108" bestFit="1" customWidth="1"/>
    <col min="787" max="787" width="16.83203125" style="108" bestFit="1" customWidth="1"/>
    <col min="788" max="788" width="16.6640625" style="108" bestFit="1" customWidth="1"/>
    <col min="789" max="789" width="15.6640625" style="108" bestFit="1" customWidth="1"/>
    <col min="790" max="790" width="16.33203125" style="108" bestFit="1" customWidth="1"/>
    <col min="791" max="791" width="17.33203125" style="108" customWidth="1"/>
    <col min="792" max="792" width="23.5" style="108" bestFit="1" customWidth="1"/>
    <col min="793" max="793" width="31.83203125" style="108" bestFit="1" customWidth="1"/>
    <col min="794" max="794" width="7.83203125" style="108" bestFit="1" customWidth="1"/>
    <col min="795" max="795" width="5.6640625" style="108" bestFit="1" customWidth="1"/>
    <col min="796" max="796" width="9.1640625" style="108" bestFit="1" customWidth="1"/>
    <col min="797" max="797" width="13.5" style="108" bestFit="1" customWidth="1"/>
    <col min="798" max="1026" width="9.1640625" style="108"/>
    <col min="1027" max="1027" width="4.5" style="108" bestFit="1" customWidth="1"/>
    <col min="1028" max="1028" width="18.33203125" style="108" bestFit="1" customWidth="1"/>
    <col min="1029" max="1029" width="19" style="108" bestFit="1" customWidth="1"/>
    <col min="1030" max="1030" width="15.5" style="108" bestFit="1" customWidth="1"/>
    <col min="1031" max="1032" width="12.5" style="108" bestFit="1" customWidth="1"/>
    <col min="1033" max="1033" width="7.1640625" style="108" bestFit="1" customWidth="1"/>
    <col min="1034" max="1034" width="10.1640625" style="108" bestFit="1" customWidth="1"/>
    <col min="1035" max="1035" width="15.83203125" style="108" bestFit="1" customWidth="1"/>
    <col min="1036" max="1036" width="15.1640625" style="108" bestFit="1" customWidth="1"/>
    <col min="1037" max="1037" width="18.33203125" style="108" bestFit="1" customWidth="1"/>
    <col min="1038" max="1038" width="13.33203125" style="108" bestFit="1" customWidth="1"/>
    <col min="1039" max="1039" width="19.33203125" style="108" customWidth="1"/>
    <col min="1040" max="1040" width="15.1640625" style="108" customWidth="1"/>
    <col min="1041" max="1041" width="21" style="108" bestFit="1" customWidth="1"/>
    <col min="1042" max="1042" width="17.1640625" style="108" bestFit="1" customWidth="1"/>
    <col min="1043" max="1043" width="16.83203125" style="108" bestFit="1" customWidth="1"/>
    <col min="1044" max="1044" width="16.6640625" style="108" bestFit="1" customWidth="1"/>
    <col min="1045" max="1045" width="15.6640625" style="108" bestFit="1" customWidth="1"/>
    <col min="1046" max="1046" width="16.33203125" style="108" bestFit="1" customWidth="1"/>
    <col min="1047" max="1047" width="17.33203125" style="108" customWidth="1"/>
    <col min="1048" max="1048" width="23.5" style="108" bestFit="1" customWidth="1"/>
    <col min="1049" max="1049" width="31.83203125" style="108" bestFit="1" customWidth="1"/>
    <col min="1050" max="1050" width="7.83203125" style="108" bestFit="1" customWidth="1"/>
    <col min="1051" max="1051" width="5.6640625" style="108" bestFit="1" customWidth="1"/>
    <col min="1052" max="1052" width="9.1640625" style="108" bestFit="1" customWidth="1"/>
    <col min="1053" max="1053" width="13.5" style="108" bestFit="1" customWidth="1"/>
    <col min="1054" max="1282" width="9.1640625" style="108"/>
    <col min="1283" max="1283" width="4.5" style="108" bestFit="1" customWidth="1"/>
    <col min="1284" max="1284" width="18.33203125" style="108" bestFit="1" customWidth="1"/>
    <col min="1285" max="1285" width="19" style="108" bestFit="1" customWidth="1"/>
    <col min="1286" max="1286" width="15.5" style="108" bestFit="1" customWidth="1"/>
    <col min="1287" max="1288" width="12.5" style="108" bestFit="1" customWidth="1"/>
    <col min="1289" max="1289" width="7.1640625" style="108" bestFit="1" customWidth="1"/>
    <col min="1290" max="1290" width="10.1640625" style="108" bestFit="1" customWidth="1"/>
    <col min="1291" max="1291" width="15.83203125" style="108" bestFit="1" customWidth="1"/>
    <col min="1292" max="1292" width="15.1640625" style="108" bestFit="1" customWidth="1"/>
    <col min="1293" max="1293" width="18.33203125" style="108" bestFit="1" customWidth="1"/>
    <col min="1294" max="1294" width="13.33203125" style="108" bestFit="1" customWidth="1"/>
    <col min="1295" max="1295" width="19.33203125" style="108" customWidth="1"/>
    <col min="1296" max="1296" width="15.1640625" style="108" customWidth="1"/>
    <col min="1297" max="1297" width="21" style="108" bestFit="1" customWidth="1"/>
    <col min="1298" max="1298" width="17.1640625" style="108" bestFit="1" customWidth="1"/>
    <col min="1299" max="1299" width="16.83203125" style="108" bestFit="1" customWidth="1"/>
    <col min="1300" max="1300" width="16.6640625" style="108" bestFit="1" customWidth="1"/>
    <col min="1301" max="1301" width="15.6640625" style="108" bestFit="1" customWidth="1"/>
    <col min="1302" max="1302" width="16.33203125" style="108" bestFit="1" customWidth="1"/>
    <col min="1303" max="1303" width="17.33203125" style="108" customWidth="1"/>
    <col min="1304" max="1304" width="23.5" style="108" bestFit="1" customWidth="1"/>
    <col min="1305" max="1305" width="31.83203125" style="108" bestFit="1" customWidth="1"/>
    <col min="1306" max="1306" width="7.83203125" style="108" bestFit="1" customWidth="1"/>
    <col min="1307" max="1307" width="5.6640625" style="108" bestFit="1" customWidth="1"/>
    <col min="1308" max="1308" width="9.1640625" style="108" bestFit="1" customWidth="1"/>
    <col min="1309" max="1309" width="13.5" style="108" bestFit="1" customWidth="1"/>
    <col min="1310" max="1538" width="9.1640625" style="108"/>
    <col min="1539" max="1539" width="4.5" style="108" bestFit="1" customWidth="1"/>
    <col min="1540" max="1540" width="18.33203125" style="108" bestFit="1" customWidth="1"/>
    <col min="1541" max="1541" width="19" style="108" bestFit="1" customWidth="1"/>
    <col min="1542" max="1542" width="15.5" style="108" bestFit="1" customWidth="1"/>
    <col min="1543" max="1544" width="12.5" style="108" bestFit="1" customWidth="1"/>
    <col min="1545" max="1545" width="7.1640625" style="108" bestFit="1" customWidth="1"/>
    <col min="1546" max="1546" width="10.1640625" style="108" bestFit="1" customWidth="1"/>
    <col min="1547" max="1547" width="15.83203125" style="108" bestFit="1" customWidth="1"/>
    <col min="1548" max="1548" width="15.1640625" style="108" bestFit="1" customWidth="1"/>
    <col min="1549" max="1549" width="18.33203125" style="108" bestFit="1" customWidth="1"/>
    <col min="1550" max="1550" width="13.33203125" style="108" bestFit="1" customWidth="1"/>
    <col min="1551" max="1551" width="19.33203125" style="108" customWidth="1"/>
    <col min="1552" max="1552" width="15.1640625" style="108" customWidth="1"/>
    <col min="1553" max="1553" width="21" style="108" bestFit="1" customWidth="1"/>
    <col min="1554" max="1554" width="17.1640625" style="108" bestFit="1" customWidth="1"/>
    <col min="1555" max="1555" width="16.83203125" style="108" bestFit="1" customWidth="1"/>
    <col min="1556" max="1556" width="16.6640625" style="108" bestFit="1" customWidth="1"/>
    <col min="1557" max="1557" width="15.6640625" style="108" bestFit="1" customWidth="1"/>
    <col min="1558" max="1558" width="16.33203125" style="108" bestFit="1" customWidth="1"/>
    <col min="1559" max="1559" width="17.33203125" style="108" customWidth="1"/>
    <col min="1560" max="1560" width="23.5" style="108" bestFit="1" customWidth="1"/>
    <col min="1561" max="1561" width="31.83203125" style="108" bestFit="1" customWidth="1"/>
    <col min="1562" max="1562" width="7.83203125" style="108" bestFit="1" customWidth="1"/>
    <col min="1563" max="1563" width="5.6640625" style="108" bestFit="1" customWidth="1"/>
    <col min="1564" max="1564" width="9.1640625" style="108" bestFit="1" customWidth="1"/>
    <col min="1565" max="1565" width="13.5" style="108" bestFit="1" customWidth="1"/>
    <col min="1566" max="1794" width="9.1640625" style="108"/>
    <col min="1795" max="1795" width="4.5" style="108" bestFit="1" customWidth="1"/>
    <col min="1796" max="1796" width="18.33203125" style="108" bestFit="1" customWidth="1"/>
    <col min="1797" max="1797" width="19" style="108" bestFit="1" customWidth="1"/>
    <col min="1798" max="1798" width="15.5" style="108" bestFit="1" customWidth="1"/>
    <col min="1799" max="1800" width="12.5" style="108" bestFit="1" customWidth="1"/>
    <col min="1801" max="1801" width="7.1640625" style="108" bestFit="1" customWidth="1"/>
    <col min="1802" max="1802" width="10.1640625" style="108" bestFit="1" customWidth="1"/>
    <col min="1803" max="1803" width="15.83203125" style="108" bestFit="1" customWidth="1"/>
    <col min="1804" max="1804" width="15.1640625" style="108" bestFit="1" customWidth="1"/>
    <col min="1805" max="1805" width="18.33203125" style="108" bestFit="1" customWidth="1"/>
    <col min="1806" max="1806" width="13.33203125" style="108" bestFit="1" customWidth="1"/>
    <col min="1807" max="1807" width="19.33203125" style="108" customWidth="1"/>
    <col min="1808" max="1808" width="15.1640625" style="108" customWidth="1"/>
    <col min="1809" max="1809" width="21" style="108" bestFit="1" customWidth="1"/>
    <col min="1810" max="1810" width="17.1640625" style="108" bestFit="1" customWidth="1"/>
    <col min="1811" max="1811" width="16.83203125" style="108" bestFit="1" customWidth="1"/>
    <col min="1812" max="1812" width="16.6640625" style="108" bestFit="1" customWidth="1"/>
    <col min="1813" max="1813" width="15.6640625" style="108" bestFit="1" customWidth="1"/>
    <col min="1814" max="1814" width="16.33203125" style="108" bestFit="1" customWidth="1"/>
    <col min="1815" max="1815" width="17.33203125" style="108" customWidth="1"/>
    <col min="1816" max="1816" width="23.5" style="108" bestFit="1" customWidth="1"/>
    <col min="1817" max="1817" width="31.83203125" style="108" bestFit="1" customWidth="1"/>
    <col min="1818" max="1818" width="7.83203125" style="108" bestFit="1" customWidth="1"/>
    <col min="1819" max="1819" width="5.6640625" style="108" bestFit="1" customWidth="1"/>
    <col min="1820" max="1820" width="9.1640625" style="108" bestFit="1" customWidth="1"/>
    <col min="1821" max="1821" width="13.5" style="108" bestFit="1" customWidth="1"/>
    <col min="1822" max="2050" width="9.1640625" style="108"/>
    <col min="2051" max="2051" width="4.5" style="108" bestFit="1" customWidth="1"/>
    <col min="2052" max="2052" width="18.33203125" style="108" bestFit="1" customWidth="1"/>
    <col min="2053" max="2053" width="19" style="108" bestFit="1" customWidth="1"/>
    <col min="2054" max="2054" width="15.5" style="108" bestFit="1" customWidth="1"/>
    <col min="2055" max="2056" width="12.5" style="108" bestFit="1" customWidth="1"/>
    <col min="2057" max="2057" width="7.1640625" style="108" bestFit="1" customWidth="1"/>
    <col min="2058" max="2058" width="10.1640625" style="108" bestFit="1" customWidth="1"/>
    <col min="2059" max="2059" width="15.83203125" style="108" bestFit="1" customWidth="1"/>
    <col min="2060" max="2060" width="15.1640625" style="108" bestFit="1" customWidth="1"/>
    <col min="2061" max="2061" width="18.33203125" style="108" bestFit="1" customWidth="1"/>
    <col min="2062" max="2062" width="13.33203125" style="108" bestFit="1" customWidth="1"/>
    <col min="2063" max="2063" width="19.33203125" style="108" customWidth="1"/>
    <col min="2064" max="2064" width="15.1640625" style="108" customWidth="1"/>
    <col min="2065" max="2065" width="21" style="108" bestFit="1" customWidth="1"/>
    <col min="2066" max="2066" width="17.1640625" style="108" bestFit="1" customWidth="1"/>
    <col min="2067" max="2067" width="16.83203125" style="108" bestFit="1" customWidth="1"/>
    <col min="2068" max="2068" width="16.6640625" style="108" bestFit="1" customWidth="1"/>
    <col min="2069" max="2069" width="15.6640625" style="108" bestFit="1" customWidth="1"/>
    <col min="2070" max="2070" width="16.33203125" style="108" bestFit="1" customWidth="1"/>
    <col min="2071" max="2071" width="17.33203125" style="108" customWidth="1"/>
    <col min="2072" max="2072" width="23.5" style="108" bestFit="1" customWidth="1"/>
    <col min="2073" max="2073" width="31.83203125" style="108" bestFit="1" customWidth="1"/>
    <col min="2074" max="2074" width="7.83203125" style="108" bestFit="1" customWidth="1"/>
    <col min="2075" max="2075" width="5.6640625" style="108" bestFit="1" customWidth="1"/>
    <col min="2076" max="2076" width="9.1640625" style="108" bestFit="1" customWidth="1"/>
    <col min="2077" max="2077" width="13.5" style="108" bestFit="1" customWidth="1"/>
    <col min="2078" max="2306" width="9.1640625" style="108"/>
    <col min="2307" max="2307" width="4.5" style="108" bestFit="1" customWidth="1"/>
    <col min="2308" max="2308" width="18.33203125" style="108" bestFit="1" customWidth="1"/>
    <col min="2309" max="2309" width="19" style="108" bestFit="1" customWidth="1"/>
    <col min="2310" max="2310" width="15.5" style="108" bestFit="1" customWidth="1"/>
    <col min="2311" max="2312" width="12.5" style="108" bestFit="1" customWidth="1"/>
    <col min="2313" max="2313" width="7.1640625" style="108" bestFit="1" customWidth="1"/>
    <col min="2314" max="2314" width="10.1640625" style="108" bestFit="1" customWidth="1"/>
    <col min="2315" max="2315" width="15.83203125" style="108" bestFit="1" customWidth="1"/>
    <col min="2316" max="2316" width="15.1640625" style="108" bestFit="1" customWidth="1"/>
    <col min="2317" max="2317" width="18.33203125" style="108" bestFit="1" customWidth="1"/>
    <col min="2318" max="2318" width="13.33203125" style="108" bestFit="1" customWidth="1"/>
    <col min="2319" max="2319" width="19.33203125" style="108" customWidth="1"/>
    <col min="2320" max="2320" width="15.1640625" style="108" customWidth="1"/>
    <col min="2321" max="2321" width="21" style="108" bestFit="1" customWidth="1"/>
    <col min="2322" max="2322" width="17.1640625" style="108" bestFit="1" customWidth="1"/>
    <col min="2323" max="2323" width="16.83203125" style="108" bestFit="1" customWidth="1"/>
    <col min="2324" max="2324" width="16.6640625" style="108" bestFit="1" customWidth="1"/>
    <col min="2325" max="2325" width="15.6640625" style="108" bestFit="1" customWidth="1"/>
    <col min="2326" max="2326" width="16.33203125" style="108" bestFit="1" customWidth="1"/>
    <col min="2327" max="2327" width="17.33203125" style="108" customWidth="1"/>
    <col min="2328" max="2328" width="23.5" style="108" bestFit="1" customWidth="1"/>
    <col min="2329" max="2329" width="31.83203125" style="108" bestFit="1" customWidth="1"/>
    <col min="2330" max="2330" width="7.83203125" style="108" bestFit="1" customWidth="1"/>
    <col min="2331" max="2331" width="5.6640625" style="108" bestFit="1" customWidth="1"/>
    <col min="2332" max="2332" width="9.1640625" style="108" bestFit="1" customWidth="1"/>
    <col min="2333" max="2333" width="13.5" style="108" bestFit="1" customWidth="1"/>
    <col min="2334" max="2562" width="9.1640625" style="108"/>
    <col min="2563" max="2563" width="4.5" style="108" bestFit="1" customWidth="1"/>
    <col min="2564" max="2564" width="18.33203125" style="108" bestFit="1" customWidth="1"/>
    <col min="2565" max="2565" width="19" style="108" bestFit="1" customWidth="1"/>
    <col min="2566" max="2566" width="15.5" style="108" bestFit="1" customWidth="1"/>
    <col min="2567" max="2568" width="12.5" style="108" bestFit="1" customWidth="1"/>
    <col min="2569" max="2569" width="7.1640625" style="108" bestFit="1" customWidth="1"/>
    <col min="2570" max="2570" width="10.1640625" style="108" bestFit="1" customWidth="1"/>
    <col min="2571" max="2571" width="15.83203125" style="108" bestFit="1" customWidth="1"/>
    <col min="2572" max="2572" width="15.1640625" style="108" bestFit="1" customWidth="1"/>
    <col min="2573" max="2573" width="18.33203125" style="108" bestFit="1" customWidth="1"/>
    <col min="2574" max="2574" width="13.33203125" style="108" bestFit="1" customWidth="1"/>
    <col min="2575" max="2575" width="19.33203125" style="108" customWidth="1"/>
    <col min="2576" max="2576" width="15.1640625" style="108" customWidth="1"/>
    <col min="2577" max="2577" width="21" style="108" bestFit="1" customWidth="1"/>
    <col min="2578" max="2578" width="17.1640625" style="108" bestFit="1" customWidth="1"/>
    <col min="2579" max="2579" width="16.83203125" style="108" bestFit="1" customWidth="1"/>
    <col min="2580" max="2580" width="16.6640625" style="108" bestFit="1" customWidth="1"/>
    <col min="2581" max="2581" width="15.6640625" style="108" bestFit="1" customWidth="1"/>
    <col min="2582" max="2582" width="16.33203125" style="108" bestFit="1" customWidth="1"/>
    <col min="2583" max="2583" width="17.33203125" style="108" customWidth="1"/>
    <col min="2584" max="2584" width="23.5" style="108" bestFit="1" customWidth="1"/>
    <col min="2585" max="2585" width="31.83203125" style="108" bestFit="1" customWidth="1"/>
    <col min="2586" max="2586" width="7.83203125" style="108" bestFit="1" customWidth="1"/>
    <col min="2587" max="2587" width="5.6640625" style="108" bestFit="1" customWidth="1"/>
    <col min="2588" max="2588" width="9.1640625" style="108" bestFit="1" customWidth="1"/>
    <col min="2589" max="2589" width="13.5" style="108" bestFit="1" customWidth="1"/>
    <col min="2590" max="2818" width="9.1640625" style="108"/>
    <col min="2819" max="2819" width="4.5" style="108" bestFit="1" customWidth="1"/>
    <col min="2820" max="2820" width="18.33203125" style="108" bestFit="1" customWidth="1"/>
    <col min="2821" max="2821" width="19" style="108" bestFit="1" customWidth="1"/>
    <col min="2822" max="2822" width="15.5" style="108" bestFit="1" customWidth="1"/>
    <col min="2823" max="2824" width="12.5" style="108" bestFit="1" customWidth="1"/>
    <col min="2825" max="2825" width="7.1640625" style="108" bestFit="1" customWidth="1"/>
    <col min="2826" max="2826" width="10.1640625" style="108" bestFit="1" customWidth="1"/>
    <col min="2827" max="2827" width="15.83203125" style="108" bestFit="1" customWidth="1"/>
    <col min="2828" max="2828" width="15.1640625" style="108" bestFit="1" customWidth="1"/>
    <col min="2829" max="2829" width="18.33203125" style="108" bestFit="1" customWidth="1"/>
    <col min="2830" max="2830" width="13.33203125" style="108" bestFit="1" customWidth="1"/>
    <col min="2831" max="2831" width="19.33203125" style="108" customWidth="1"/>
    <col min="2832" max="2832" width="15.1640625" style="108" customWidth="1"/>
    <col min="2833" max="2833" width="21" style="108" bestFit="1" customWidth="1"/>
    <col min="2834" max="2834" width="17.1640625" style="108" bestFit="1" customWidth="1"/>
    <col min="2835" max="2835" width="16.83203125" style="108" bestFit="1" customWidth="1"/>
    <col min="2836" max="2836" width="16.6640625" style="108" bestFit="1" customWidth="1"/>
    <col min="2837" max="2837" width="15.6640625" style="108" bestFit="1" customWidth="1"/>
    <col min="2838" max="2838" width="16.33203125" style="108" bestFit="1" customWidth="1"/>
    <col min="2839" max="2839" width="17.33203125" style="108" customWidth="1"/>
    <col min="2840" max="2840" width="23.5" style="108" bestFit="1" customWidth="1"/>
    <col min="2841" max="2841" width="31.83203125" style="108" bestFit="1" customWidth="1"/>
    <col min="2842" max="2842" width="7.83203125" style="108" bestFit="1" customWidth="1"/>
    <col min="2843" max="2843" width="5.6640625" style="108" bestFit="1" customWidth="1"/>
    <col min="2844" max="2844" width="9.1640625" style="108" bestFit="1" customWidth="1"/>
    <col min="2845" max="2845" width="13.5" style="108" bestFit="1" customWidth="1"/>
    <col min="2846" max="3074" width="9.1640625" style="108"/>
    <col min="3075" max="3075" width="4.5" style="108" bestFit="1" customWidth="1"/>
    <col min="3076" max="3076" width="18.33203125" style="108" bestFit="1" customWidth="1"/>
    <col min="3077" max="3077" width="19" style="108" bestFit="1" customWidth="1"/>
    <col min="3078" max="3078" width="15.5" style="108" bestFit="1" customWidth="1"/>
    <col min="3079" max="3080" width="12.5" style="108" bestFit="1" customWidth="1"/>
    <col min="3081" max="3081" width="7.1640625" style="108" bestFit="1" customWidth="1"/>
    <col min="3082" max="3082" width="10.1640625" style="108" bestFit="1" customWidth="1"/>
    <col min="3083" max="3083" width="15.83203125" style="108" bestFit="1" customWidth="1"/>
    <col min="3084" max="3084" width="15.1640625" style="108" bestFit="1" customWidth="1"/>
    <col min="3085" max="3085" width="18.33203125" style="108" bestFit="1" customWidth="1"/>
    <col min="3086" max="3086" width="13.33203125" style="108" bestFit="1" customWidth="1"/>
    <col min="3087" max="3087" width="19.33203125" style="108" customWidth="1"/>
    <col min="3088" max="3088" width="15.1640625" style="108" customWidth="1"/>
    <col min="3089" max="3089" width="21" style="108" bestFit="1" customWidth="1"/>
    <col min="3090" max="3090" width="17.1640625" style="108" bestFit="1" customWidth="1"/>
    <col min="3091" max="3091" width="16.83203125" style="108" bestFit="1" customWidth="1"/>
    <col min="3092" max="3092" width="16.6640625" style="108" bestFit="1" customWidth="1"/>
    <col min="3093" max="3093" width="15.6640625" style="108" bestFit="1" customWidth="1"/>
    <col min="3094" max="3094" width="16.33203125" style="108" bestFit="1" customWidth="1"/>
    <col min="3095" max="3095" width="17.33203125" style="108" customWidth="1"/>
    <col min="3096" max="3096" width="23.5" style="108" bestFit="1" customWidth="1"/>
    <col min="3097" max="3097" width="31.83203125" style="108" bestFit="1" customWidth="1"/>
    <col min="3098" max="3098" width="7.83203125" style="108" bestFit="1" customWidth="1"/>
    <col min="3099" max="3099" width="5.6640625" style="108" bestFit="1" customWidth="1"/>
    <col min="3100" max="3100" width="9.1640625" style="108" bestFit="1" customWidth="1"/>
    <col min="3101" max="3101" width="13.5" style="108" bestFit="1" customWidth="1"/>
    <col min="3102" max="3330" width="9.1640625" style="108"/>
    <col min="3331" max="3331" width="4.5" style="108" bestFit="1" customWidth="1"/>
    <col min="3332" max="3332" width="18.33203125" style="108" bestFit="1" customWidth="1"/>
    <col min="3333" max="3333" width="19" style="108" bestFit="1" customWidth="1"/>
    <col min="3334" max="3334" width="15.5" style="108" bestFit="1" customWidth="1"/>
    <col min="3335" max="3336" width="12.5" style="108" bestFit="1" customWidth="1"/>
    <col min="3337" max="3337" width="7.1640625" style="108" bestFit="1" customWidth="1"/>
    <col min="3338" max="3338" width="10.1640625" style="108" bestFit="1" customWidth="1"/>
    <col min="3339" max="3339" width="15.83203125" style="108" bestFit="1" customWidth="1"/>
    <col min="3340" max="3340" width="15.1640625" style="108" bestFit="1" customWidth="1"/>
    <col min="3341" max="3341" width="18.33203125" style="108" bestFit="1" customWidth="1"/>
    <col min="3342" max="3342" width="13.33203125" style="108" bestFit="1" customWidth="1"/>
    <col min="3343" max="3343" width="19.33203125" style="108" customWidth="1"/>
    <col min="3344" max="3344" width="15.1640625" style="108" customWidth="1"/>
    <col min="3345" max="3345" width="21" style="108" bestFit="1" customWidth="1"/>
    <col min="3346" max="3346" width="17.1640625" style="108" bestFit="1" customWidth="1"/>
    <col min="3347" max="3347" width="16.83203125" style="108" bestFit="1" customWidth="1"/>
    <col min="3348" max="3348" width="16.6640625" style="108" bestFit="1" customWidth="1"/>
    <col min="3349" max="3349" width="15.6640625" style="108" bestFit="1" customWidth="1"/>
    <col min="3350" max="3350" width="16.33203125" style="108" bestFit="1" customWidth="1"/>
    <col min="3351" max="3351" width="17.33203125" style="108" customWidth="1"/>
    <col min="3352" max="3352" width="23.5" style="108" bestFit="1" customWidth="1"/>
    <col min="3353" max="3353" width="31.83203125" style="108" bestFit="1" customWidth="1"/>
    <col min="3354" max="3354" width="7.83203125" style="108" bestFit="1" customWidth="1"/>
    <col min="3355" max="3355" width="5.6640625" style="108" bestFit="1" customWidth="1"/>
    <col min="3356" max="3356" width="9.1640625" style="108" bestFit="1" customWidth="1"/>
    <col min="3357" max="3357" width="13.5" style="108" bestFit="1" customWidth="1"/>
    <col min="3358" max="3586" width="9.1640625" style="108"/>
    <col min="3587" max="3587" width="4.5" style="108" bestFit="1" customWidth="1"/>
    <col min="3588" max="3588" width="18.33203125" style="108" bestFit="1" customWidth="1"/>
    <col min="3589" max="3589" width="19" style="108" bestFit="1" customWidth="1"/>
    <col min="3590" max="3590" width="15.5" style="108" bestFit="1" customWidth="1"/>
    <col min="3591" max="3592" width="12.5" style="108" bestFit="1" customWidth="1"/>
    <col min="3593" max="3593" width="7.1640625" style="108" bestFit="1" customWidth="1"/>
    <col min="3594" max="3594" width="10.1640625" style="108" bestFit="1" customWidth="1"/>
    <col min="3595" max="3595" width="15.83203125" style="108" bestFit="1" customWidth="1"/>
    <col min="3596" max="3596" width="15.1640625" style="108" bestFit="1" customWidth="1"/>
    <col min="3597" max="3597" width="18.33203125" style="108" bestFit="1" customWidth="1"/>
    <col min="3598" max="3598" width="13.33203125" style="108" bestFit="1" customWidth="1"/>
    <col min="3599" max="3599" width="19.33203125" style="108" customWidth="1"/>
    <col min="3600" max="3600" width="15.1640625" style="108" customWidth="1"/>
    <col min="3601" max="3601" width="21" style="108" bestFit="1" customWidth="1"/>
    <col min="3602" max="3602" width="17.1640625" style="108" bestFit="1" customWidth="1"/>
    <col min="3603" max="3603" width="16.83203125" style="108" bestFit="1" customWidth="1"/>
    <col min="3604" max="3604" width="16.6640625" style="108" bestFit="1" customWidth="1"/>
    <col min="3605" max="3605" width="15.6640625" style="108" bestFit="1" customWidth="1"/>
    <col min="3606" max="3606" width="16.33203125" style="108" bestFit="1" customWidth="1"/>
    <col min="3607" max="3607" width="17.33203125" style="108" customWidth="1"/>
    <col min="3608" max="3608" width="23.5" style="108" bestFit="1" customWidth="1"/>
    <col min="3609" max="3609" width="31.83203125" style="108" bestFit="1" customWidth="1"/>
    <col min="3610" max="3610" width="7.83203125" style="108" bestFit="1" customWidth="1"/>
    <col min="3611" max="3611" width="5.6640625" style="108" bestFit="1" customWidth="1"/>
    <col min="3612" max="3612" width="9.1640625" style="108" bestFit="1" customWidth="1"/>
    <col min="3613" max="3613" width="13.5" style="108" bestFit="1" customWidth="1"/>
    <col min="3614" max="3842" width="9.1640625" style="108"/>
    <col min="3843" max="3843" width="4.5" style="108" bestFit="1" customWidth="1"/>
    <col min="3844" max="3844" width="18.33203125" style="108" bestFit="1" customWidth="1"/>
    <col min="3845" max="3845" width="19" style="108" bestFit="1" customWidth="1"/>
    <col min="3846" max="3846" width="15.5" style="108" bestFit="1" customWidth="1"/>
    <col min="3847" max="3848" width="12.5" style="108" bestFit="1" customWidth="1"/>
    <col min="3849" max="3849" width="7.1640625" style="108" bestFit="1" customWidth="1"/>
    <col min="3850" max="3850" width="10.1640625" style="108" bestFit="1" customWidth="1"/>
    <col min="3851" max="3851" width="15.83203125" style="108" bestFit="1" customWidth="1"/>
    <col min="3852" max="3852" width="15.1640625" style="108" bestFit="1" customWidth="1"/>
    <col min="3853" max="3853" width="18.33203125" style="108" bestFit="1" customWidth="1"/>
    <col min="3854" max="3854" width="13.33203125" style="108" bestFit="1" customWidth="1"/>
    <col min="3855" max="3855" width="19.33203125" style="108" customWidth="1"/>
    <col min="3856" max="3856" width="15.1640625" style="108" customWidth="1"/>
    <col min="3857" max="3857" width="21" style="108" bestFit="1" customWidth="1"/>
    <col min="3858" max="3858" width="17.1640625" style="108" bestFit="1" customWidth="1"/>
    <col min="3859" max="3859" width="16.83203125" style="108" bestFit="1" customWidth="1"/>
    <col min="3860" max="3860" width="16.6640625" style="108" bestFit="1" customWidth="1"/>
    <col min="3861" max="3861" width="15.6640625" style="108" bestFit="1" customWidth="1"/>
    <col min="3862" max="3862" width="16.33203125" style="108" bestFit="1" customWidth="1"/>
    <col min="3863" max="3863" width="17.33203125" style="108" customWidth="1"/>
    <col min="3864" max="3864" width="23.5" style="108" bestFit="1" customWidth="1"/>
    <col min="3865" max="3865" width="31.83203125" style="108" bestFit="1" customWidth="1"/>
    <col min="3866" max="3866" width="7.83203125" style="108" bestFit="1" customWidth="1"/>
    <col min="3867" max="3867" width="5.6640625" style="108" bestFit="1" customWidth="1"/>
    <col min="3868" max="3868" width="9.1640625" style="108" bestFit="1" customWidth="1"/>
    <col min="3869" max="3869" width="13.5" style="108" bestFit="1" customWidth="1"/>
    <col min="3870" max="4098" width="9.1640625" style="108"/>
    <col min="4099" max="4099" width="4.5" style="108" bestFit="1" customWidth="1"/>
    <col min="4100" max="4100" width="18.33203125" style="108" bestFit="1" customWidth="1"/>
    <col min="4101" max="4101" width="19" style="108" bestFit="1" customWidth="1"/>
    <col min="4102" max="4102" width="15.5" style="108" bestFit="1" customWidth="1"/>
    <col min="4103" max="4104" width="12.5" style="108" bestFit="1" customWidth="1"/>
    <col min="4105" max="4105" width="7.1640625" style="108" bestFit="1" customWidth="1"/>
    <col min="4106" max="4106" width="10.1640625" style="108" bestFit="1" customWidth="1"/>
    <col min="4107" max="4107" width="15.83203125" style="108" bestFit="1" customWidth="1"/>
    <col min="4108" max="4108" width="15.1640625" style="108" bestFit="1" customWidth="1"/>
    <col min="4109" max="4109" width="18.33203125" style="108" bestFit="1" customWidth="1"/>
    <col min="4110" max="4110" width="13.33203125" style="108" bestFit="1" customWidth="1"/>
    <col min="4111" max="4111" width="19.33203125" style="108" customWidth="1"/>
    <col min="4112" max="4112" width="15.1640625" style="108" customWidth="1"/>
    <col min="4113" max="4113" width="21" style="108" bestFit="1" customWidth="1"/>
    <col min="4114" max="4114" width="17.1640625" style="108" bestFit="1" customWidth="1"/>
    <col min="4115" max="4115" width="16.83203125" style="108" bestFit="1" customWidth="1"/>
    <col min="4116" max="4116" width="16.6640625" style="108" bestFit="1" customWidth="1"/>
    <col min="4117" max="4117" width="15.6640625" style="108" bestFit="1" customWidth="1"/>
    <col min="4118" max="4118" width="16.33203125" style="108" bestFit="1" customWidth="1"/>
    <col min="4119" max="4119" width="17.33203125" style="108" customWidth="1"/>
    <col min="4120" max="4120" width="23.5" style="108" bestFit="1" customWidth="1"/>
    <col min="4121" max="4121" width="31.83203125" style="108" bestFit="1" customWidth="1"/>
    <col min="4122" max="4122" width="7.83203125" style="108" bestFit="1" customWidth="1"/>
    <col min="4123" max="4123" width="5.6640625" style="108" bestFit="1" customWidth="1"/>
    <col min="4124" max="4124" width="9.1640625" style="108" bestFit="1" customWidth="1"/>
    <col min="4125" max="4125" width="13.5" style="108" bestFit="1" customWidth="1"/>
    <col min="4126" max="4354" width="9.1640625" style="108"/>
    <col min="4355" max="4355" width="4.5" style="108" bestFit="1" customWidth="1"/>
    <col min="4356" max="4356" width="18.33203125" style="108" bestFit="1" customWidth="1"/>
    <col min="4357" max="4357" width="19" style="108" bestFit="1" customWidth="1"/>
    <col min="4358" max="4358" width="15.5" style="108" bestFit="1" customWidth="1"/>
    <col min="4359" max="4360" width="12.5" style="108" bestFit="1" customWidth="1"/>
    <col min="4361" max="4361" width="7.1640625" style="108" bestFit="1" customWidth="1"/>
    <col min="4362" max="4362" width="10.1640625" style="108" bestFit="1" customWidth="1"/>
    <col min="4363" max="4363" width="15.83203125" style="108" bestFit="1" customWidth="1"/>
    <col min="4364" max="4364" width="15.1640625" style="108" bestFit="1" customWidth="1"/>
    <col min="4365" max="4365" width="18.33203125" style="108" bestFit="1" customWidth="1"/>
    <col min="4366" max="4366" width="13.33203125" style="108" bestFit="1" customWidth="1"/>
    <col min="4367" max="4367" width="19.33203125" style="108" customWidth="1"/>
    <col min="4368" max="4368" width="15.1640625" style="108" customWidth="1"/>
    <col min="4369" max="4369" width="21" style="108" bestFit="1" customWidth="1"/>
    <col min="4370" max="4370" width="17.1640625" style="108" bestFit="1" customWidth="1"/>
    <col min="4371" max="4371" width="16.83203125" style="108" bestFit="1" customWidth="1"/>
    <col min="4372" max="4372" width="16.6640625" style="108" bestFit="1" customWidth="1"/>
    <col min="4373" max="4373" width="15.6640625" style="108" bestFit="1" customWidth="1"/>
    <col min="4374" max="4374" width="16.33203125" style="108" bestFit="1" customWidth="1"/>
    <col min="4375" max="4375" width="17.33203125" style="108" customWidth="1"/>
    <col min="4376" max="4376" width="23.5" style="108" bestFit="1" customWidth="1"/>
    <col min="4377" max="4377" width="31.83203125" style="108" bestFit="1" customWidth="1"/>
    <col min="4378" max="4378" width="7.83203125" style="108" bestFit="1" customWidth="1"/>
    <col min="4379" max="4379" width="5.6640625" style="108" bestFit="1" customWidth="1"/>
    <col min="4380" max="4380" width="9.1640625" style="108" bestFit="1" customWidth="1"/>
    <col min="4381" max="4381" width="13.5" style="108" bestFit="1" customWidth="1"/>
    <col min="4382" max="4610" width="9.1640625" style="108"/>
    <col min="4611" max="4611" width="4.5" style="108" bestFit="1" customWidth="1"/>
    <col min="4612" max="4612" width="18.33203125" style="108" bestFit="1" customWidth="1"/>
    <col min="4613" max="4613" width="19" style="108" bestFit="1" customWidth="1"/>
    <col min="4614" max="4614" width="15.5" style="108" bestFit="1" customWidth="1"/>
    <col min="4615" max="4616" width="12.5" style="108" bestFit="1" customWidth="1"/>
    <col min="4617" max="4617" width="7.1640625" style="108" bestFit="1" customWidth="1"/>
    <col min="4618" max="4618" width="10.1640625" style="108" bestFit="1" customWidth="1"/>
    <col min="4619" max="4619" width="15.83203125" style="108" bestFit="1" customWidth="1"/>
    <col min="4620" max="4620" width="15.1640625" style="108" bestFit="1" customWidth="1"/>
    <col min="4621" max="4621" width="18.33203125" style="108" bestFit="1" customWidth="1"/>
    <col min="4622" max="4622" width="13.33203125" style="108" bestFit="1" customWidth="1"/>
    <col min="4623" max="4623" width="19.33203125" style="108" customWidth="1"/>
    <col min="4624" max="4624" width="15.1640625" style="108" customWidth="1"/>
    <col min="4625" max="4625" width="21" style="108" bestFit="1" customWidth="1"/>
    <col min="4626" max="4626" width="17.1640625" style="108" bestFit="1" customWidth="1"/>
    <col min="4627" max="4627" width="16.83203125" style="108" bestFit="1" customWidth="1"/>
    <col min="4628" max="4628" width="16.6640625" style="108" bestFit="1" customWidth="1"/>
    <col min="4629" max="4629" width="15.6640625" style="108" bestFit="1" customWidth="1"/>
    <col min="4630" max="4630" width="16.33203125" style="108" bestFit="1" customWidth="1"/>
    <col min="4631" max="4631" width="17.33203125" style="108" customWidth="1"/>
    <col min="4632" max="4632" width="23.5" style="108" bestFit="1" customWidth="1"/>
    <col min="4633" max="4633" width="31.83203125" style="108" bestFit="1" customWidth="1"/>
    <col min="4634" max="4634" width="7.83203125" style="108" bestFit="1" customWidth="1"/>
    <col min="4635" max="4635" width="5.6640625" style="108" bestFit="1" customWidth="1"/>
    <col min="4636" max="4636" width="9.1640625" style="108" bestFit="1" customWidth="1"/>
    <col min="4637" max="4637" width="13.5" style="108" bestFit="1" customWidth="1"/>
    <col min="4638" max="4866" width="9.1640625" style="108"/>
    <col min="4867" max="4867" width="4.5" style="108" bestFit="1" customWidth="1"/>
    <col min="4868" max="4868" width="18.33203125" style="108" bestFit="1" customWidth="1"/>
    <col min="4869" max="4869" width="19" style="108" bestFit="1" customWidth="1"/>
    <col min="4870" max="4870" width="15.5" style="108" bestFit="1" customWidth="1"/>
    <col min="4871" max="4872" width="12.5" style="108" bestFit="1" customWidth="1"/>
    <col min="4873" max="4873" width="7.1640625" style="108" bestFit="1" customWidth="1"/>
    <col min="4874" max="4874" width="10.1640625" style="108" bestFit="1" customWidth="1"/>
    <col min="4875" max="4875" width="15.83203125" style="108" bestFit="1" customWidth="1"/>
    <col min="4876" max="4876" width="15.1640625" style="108" bestFit="1" customWidth="1"/>
    <col min="4877" max="4877" width="18.33203125" style="108" bestFit="1" customWidth="1"/>
    <col min="4878" max="4878" width="13.33203125" style="108" bestFit="1" customWidth="1"/>
    <col min="4879" max="4879" width="19.33203125" style="108" customWidth="1"/>
    <col min="4880" max="4880" width="15.1640625" style="108" customWidth="1"/>
    <col min="4881" max="4881" width="21" style="108" bestFit="1" customWidth="1"/>
    <col min="4882" max="4882" width="17.1640625" style="108" bestFit="1" customWidth="1"/>
    <col min="4883" max="4883" width="16.83203125" style="108" bestFit="1" customWidth="1"/>
    <col min="4884" max="4884" width="16.6640625" style="108" bestFit="1" customWidth="1"/>
    <col min="4885" max="4885" width="15.6640625" style="108" bestFit="1" customWidth="1"/>
    <col min="4886" max="4886" width="16.33203125" style="108" bestFit="1" customWidth="1"/>
    <col min="4887" max="4887" width="17.33203125" style="108" customWidth="1"/>
    <col min="4888" max="4888" width="23.5" style="108" bestFit="1" customWidth="1"/>
    <col min="4889" max="4889" width="31.83203125" style="108" bestFit="1" customWidth="1"/>
    <col min="4890" max="4890" width="7.83203125" style="108" bestFit="1" customWidth="1"/>
    <col min="4891" max="4891" width="5.6640625" style="108" bestFit="1" customWidth="1"/>
    <col min="4892" max="4892" width="9.1640625" style="108" bestFit="1" customWidth="1"/>
    <col min="4893" max="4893" width="13.5" style="108" bestFit="1" customWidth="1"/>
    <col min="4894" max="5122" width="9.1640625" style="108"/>
    <col min="5123" max="5123" width="4.5" style="108" bestFit="1" customWidth="1"/>
    <col min="5124" max="5124" width="18.33203125" style="108" bestFit="1" customWidth="1"/>
    <col min="5125" max="5125" width="19" style="108" bestFit="1" customWidth="1"/>
    <col min="5126" max="5126" width="15.5" style="108" bestFit="1" customWidth="1"/>
    <col min="5127" max="5128" width="12.5" style="108" bestFit="1" customWidth="1"/>
    <col min="5129" max="5129" width="7.1640625" style="108" bestFit="1" customWidth="1"/>
    <col min="5130" max="5130" width="10.1640625" style="108" bestFit="1" customWidth="1"/>
    <col min="5131" max="5131" width="15.83203125" style="108" bestFit="1" customWidth="1"/>
    <col min="5132" max="5132" width="15.1640625" style="108" bestFit="1" customWidth="1"/>
    <col min="5133" max="5133" width="18.33203125" style="108" bestFit="1" customWidth="1"/>
    <col min="5134" max="5134" width="13.33203125" style="108" bestFit="1" customWidth="1"/>
    <col min="5135" max="5135" width="19.33203125" style="108" customWidth="1"/>
    <col min="5136" max="5136" width="15.1640625" style="108" customWidth="1"/>
    <col min="5137" max="5137" width="21" style="108" bestFit="1" customWidth="1"/>
    <col min="5138" max="5138" width="17.1640625" style="108" bestFit="1" customWidth="1"/>
    <col min="5139" max="5139" width="16.83203125" style="108" bestFit="1" customWidth="1"/>
    <col min="5140" max="5140" width="16.6640625" style="108" bestFit="1" customWidth="1"/>
    <col min="5141" max="5141" width="15.6640625" style="108" bestFit="1" customWidth="1"/>
    <col min="5142" max="5142" width="16.33203125" style="108" bestFit="1" customWidth="1"/>
    <col min="5143" max="5143" width="17.33203125" style="108" customWidth="1"/>
    <col min="5144" max="5144" width="23.5" style="108" bestFit="1" customWidth="1"/>
    <col min="5145" max="5145" width="31.83203125" style="108" bestFit="1" customWidth="1"/>
    <col min="5146" max="5146" width="7.83203125" style="108" bestFit="1" customWidth="1"/>
    <col min="5147" max="5147" width="5.6640625" style="108" bestFit="1" customWidth="1"/>
    <col min="5148" max="5148" width="9.1640625" style="108" bestFit="1" customWidth="1"/>
    <col min="5149" max="5149" width="13.5" style="108" bestFit="1" customWidth="1"/>
    <col min="5150" max="5378" width="9.1640625" style="108"/>
    <col min="5379" max="5379" width="4.5" style="108" bestFit="1" customWidth="1"/>
    <col min="5380" max="5380" width="18.33203125" style="108" bestFit="1" customWidth="1"/>
    <col min="5381" max="5381" width="19" style="108" bestFit="1" customWidth="1"/>
    <col min="5382" max="5382" width="15.5" style="108" bestFit="1" customWidth="1"/>
    <col min="5383" max="5384" width="12.5" style="108" bestFit="1" customWidth="1"/>
    <col min="5385" max="5385" width="7.1640625" style="108" bestFit="1" customWidth="1"/>
    <col min="5386" max="5386" width="10.1640625" style="108" bestFit="1" customWidth="1"/>
    <col min="5387" max="5387" width="15.83203125" style="108" bestFit="1" customWidth="1"/>
    <col min="5388" max="5388" width="15.1640625" style="108" bestFit="1" customWidth="1"/>
    <col min="5389" max="5389" width="18.33203125" style="108" bestFit="1" customWidth="1"/>
    <col min="5390" max="5390" width="13.33203125" style="108" bestFit="1" customWidth="1"/>
    <col min="5391" max="5391" width="19.33203125" style="108" customWidth="1"/>
    <col min="5392" max="5392" width="15.1640625" style="108" customWidth="1"/>
    <col min="5393" max="5393" width="21" style="108" bestFit="1" customWidth="1"/>
    <col min="5394" max="5394" width="17.1640625" style="108" bestFit="1" customWidth="1"/>
    <col min="5395" max="5395" width="16.83203125" style="108" bestFit="1" customWidth="1"/>
    <col min="5396" max="5396" width="16.6640625" style="108" bestFit="1" customWidth="1"/>
    <col min="5397" max="5397" width="15.6640625" style="108" bestFit="1" customWidth="1"/>
    <col min="5398" max="5398" width="16.33203125" style="108" bestFit="1" customWidth="1"/>
    <col min="5399" max="5399" width="17.33203125" style="108" customWidth="1"/>
    <col min="5400" max="5400" width="23.5" style="108" bestFit="1" customWidth="1"/>
    <col min="5401" max="5401" width="31.83203125" style="108" bestFit="1" customWidth="1"/>
    <col min="5402" max="5402" width="7.83203125" style="108" bestFit="1" customWidth="1"/>
    <col min="5403" max="5403" width="5.6640625" style="108" bestFit="1" customWidth="1"/>
    <col min="5404" max="5404" width="9.1640625" style="108" bestFit="1" customWidth="1"/>
    <col min="5405" max="5405" width="13.5" style="108" bestFit="1" customWidth="1"/>
    <col min="5406" max="5634" width="9.1640625" style="108"/>
    <col min="5635" max="5635" width="4.5" style="108" bestFit="1" customWidth="1"/>
    <col min="5636" max="5636" width="18.33203125" style="108" bestFit="1" customWidth="1"/>
    <col min="5637" max="5637" width="19" style="108" bestFit="1" customWidth="1"/>
    <col min="5638" max="5638" width="15.5" style="108" bestFit="1" customWidth="1"/>
    <col min="5639" max="5640" width="12.5" style="108" bestFit="1" customWidth="1"/>
    <col min="5641" max="5641" width="7.1640625" style="108" bestFit="1" customWidth="1"/>
    <col min="5642" max="5642" width="10.1640625" style="108" bestFit="1" customWidth="1"/>
    <col min="5643" max="5643" width="15.83203125" style="108" bestFit="1" customWidth="1"/>
    <col min="5644" max="5644" width="15.1640625" style="108" bestFit="1" customWidth="1"/>
    <col min="5645" max="5645" width="18.33203125" style="108" bestFit="1" customWidth="1"/>
    <col min="5646" max="5646" width="13.33203125" style="108" bestFit="1" customWidth="1"/>
    <col min="5647" max="5647" width="19.33203125" style="108" customWidth="1"/>
    <col min="5648" max="5648" width="15.1640625" style="108" customWidth="1"/>
    <col min="5649" max="5649" width="21" style="108" bestFit="1" customWidth="1"/>
    <col min="5650" max="5650" width="17.1640625" style="108" bestFit="1" customWidth="1"/>
    <col min="5651" max="5651" width="16.83203125" style="108" bestFit="1" customWidth="1"/>
    <col min="5652" max="5652" width="16.6640625" style="108" bestFit="1" customWidth="1"/>
    <col min="5653" max="5653" width="15.6640625" style="108" bestFit="1" customWidth="1"/>
    <col min="5654" max="5654" width="16.33203125" style="108" bestFit="1" customWidth="1"/>
    <col min="5655" max="5655" width="17.33203125" style="108" customWidth="1"/>
    <col min="5656" max="5656" width="23.5" style="108" bestFit="1" customWidth="1"/>
    <col min="5657" max="5657" width="31.83203125" style="108" bestFit="1" customWidth="1"/>
    <col min="5658" max="5658" width="7.83203125" style="108" bestFit="1" customWidth="1"/>
    <col min="5659" max="5659" width="5.6640625" style="108" bestFit="1" customWidth="1"/>
    <col min="5660" max="5660" width="9.1640625" style="108" bestFit="1" customWidth="1"/>
    <col min="5661" max="5661" width="13.5" style="108" bestFit="1" customWidth="1"/>
    <col min="5662" max="5890" width="9.1640625" style="108"/>
    <col min="5891" max="5891" width="4.5" style="108" bestFit="1" customWidth="1"/>
    <col min="5892" max="5892" width="18.33203125" style="108" bestFit="1" customWidth="1"/>
    <col min="5893" max="5893" width="19" style="108" bestFit="1" customWidth="1"/>
    <col min="5894" max="5894" width="15.5" style="108" bestFit="1" customWidth="1"/>
    <col min="5895" max="5896" width="12.5" style="108" bestFit="1" customWidth="1"/>
    <col min="5897" max="5897" width="7.1640625" style="108" bestFit="1" customWidth="1"/>
    <col min="5898" max="5898" width="10.1640625" style="108" bestFit="1" customWidth="1"/>
    <col min="5899" max="5899" width="15.83203125" style="108" bestFit="1" customWidth="1"/>
    <col min="5900" max="5900" width="15.1640625" style="108" bestFit="1" customWidth="1"/>
    <col min="5901" max="5901" width="18.33203125" style="108" bestFit="1" customWidth="1"/>
    <col min="5902" max="5902" width="13.33203125" style="108" bestFit="1" customWidth="1"/>
    <col min="5903" max="5903" width="19.33203125" style="108" customWidth="1"/>
    <col min="5904" max="5904" width="15.1640625" style="108" customWidth="1"/>
    <col min="5905" max="5905" width="21" style="108" bestFit="1" customWidth="1"/>
    <col min="5906" max="5906" width="17.1640625" style="108" bestFit="1" customWidth="1"/>
    <col min="5907" max="5907" width="16.83203125" style="108" bestFit="1" customWidth="1"/>
    <col min="5908" max="5908" width="16.6640625" style="108" bestFit="1" customWidth="1"/>
    <col min="5909" max="5909" width="15.6640625" style="108" bestFit="1" customWidth="1"/>
    <col min="5910" max="5910" width="16.33203125" style="108" bestFit="1" customWidth="1"/>
    <col min="5911" max="5911" width="17.33203125" style="108" customWidth="1"/>
    <col min="5912" max="5912" width="23.5" style="108" bestFit="1" customWidth="1"/>
    <col min="5913" max="5913" width="31.83203125" style="108" bestFit="1" customWidth="1"/>
    <col min="5914" max="5914" width="7.83203125" style="108" bestFit="1" customWidth="1"/>
    <col min="5915" max="5915" width="5.6640625" style="108" bestFit="1" customWidth="1"/>
    <col min="5916" max="5916" width="9.1640625" style="108" bestFit="1" customWidth="1"/>
    <col min="5917" max="5917" width="13.5" style="108" bestFit="1" customWidth="1"/>
    <col min="5918" max="6146" width="9.1640625" style="108"/>
    <col min="6147" max="6147" width="4.5" style="108" bestFit="1" customWidth="1"/>
    <col min="6148" max="6148" width="18.33203125" style="108" bestFit="1" customWidth="1"/>
    <col min="6149" max="6149" width="19" style="108" bestFit="1" customWidth="1"/>
    <col min="6150" max="6150" width="15.5" style="108" bestFit="1" customWidth="1"/>
    <col min="6151" max="6152" width="12.5" style="108" bestFit="1" customWidth="1"/>
    <col min="6153" max="6153" width="7.1640625" style="108" bestFit="1" customWidth="1"/>
    <col min="6154" max="6154" width="10.1640625" style="108" bestFit="1" customWidth="1"/>
    <col min="6155" max="6155" width="15.83203125" style="108" bestFit="1" customWidth="1"/>
    <col min="6156" max="6156" width="15.1640625" style="108" bestFit="1" customWidth="1"/>
    <col min="6157" max="6157" width="18.33203125" style="108" bestFit="1" customWidth="1"/>
    <col min="6158" max="6158" width="13.33203125" style="108" bestFit="1" customWidth="1"/>
    <col min="6159" max="6159" width="19.33203125" style="108" customWidth="1"/>
    <col min="6160" max="6160" width="15.1640625" style="108" customWidth="1"/>
    <col min="6161" max="6161" width="21" style="108" bestFit="1" customWidth="1"/>
    <col min="6162" max="6162" width="17.1640625" style="108" bestFit="1" customWidth="1"/>
    <col min="6163" max="6163" width="16.83203125" style="108" bestFit="1" customWidth="1"/>
    <col min="6164" max="6164" width="16.6640625" style="108" bestFit="1" customWidth="1"/>
    <col min="6165" max="6165" width="15.6640625" style="108" bestFit="1" customWidth="1"/>
    <col min="6166" max="6166" width="16.33203125" style="108" bestFit="1" customWidth="1"/>
    <col min="6167" max="6167" width="17.33203125" style="108" customWidth="1"/>
    <col min="6168" max="6168" width="23.5" style="108" bestFit="1" customWidth="1"/>
    <col min="6169" max="6169" width="31.83203125" style="108" bestFit="1" customWidth="1"/>
    <col min="6170" max="6170" width="7.83203125" style="108" bestFit="1" customWidth="1"/>
    <col min="6171" max="6171" width="5.6640625" style="108" bestFit="1" customWidth="1"/>
    <col min="6172" max="6172" width="9.1640625" style="108" bestFit="1" customWidth="1"/>
    <col min="6173" max="6173" width="13.5" style="108" bestFit="1" customWidth="1"/>
    <col min="6174" max="6402" width="9.1640625" style="108"/>
    <col min="6403" max="6403" width="4.5" style="108" bestFit="1" customWidth="1"/>
    <col min="6404" max="6404" width="18.33203125" style="108" bestFit="1" customWidth="1"/>
    <col min="6405" max="6405" width="19" style="108" bestFit="1" customWidth="1"/>
    <col min="6406" max="6406" width="15.5" style="108" bestFit="1" customWidth="1"/>
    <col min="6407" max="6408" width="12.5" style="108" bestFit="1" customWidth="1"/>
    <col min="6409" max="6409" width="7.1640625" style="108" bestFit="1" customWidth="1"/>
    <col min="6410" max="6410" width="10.1640625" style="108" bestFit="1" customWidth="1"/>
    <col min="6411" max="6411" width="15.83203125" style="108" bestFit="1" customWidth="1"/>
    <col min="6412" max="6412" width="15.1640625" style="108" bestFit="1" customWidth="1"/>
    <col min="6413" max="6413" width="18.33203125" style="108" bestFit="1" customWidth="1"/>
    <col min="6414" max="6414" width="13.33203125" style="108" bestFit="1" customWidth="1"/>
    <col min="6415" max="6415" width="19.33203125" style="108" customWidth="1"/>
    <col min="6416" max="6416" width="15.1640625" style="108" customWidth="1"/>
    <col min="6417" max="6417" width="21" style="108" bestFit="1" customWidth="1"/>
    <col min="6418" max="6418" width="17.1640625" style="108" bestFit="1" customWidth="1"/>
    <col min="6419" max="6419" width="16.83203125" style="108" bestFit="1" customWidth="1"/>
    <col min="6420" max="6420" width="16.6640625" style="108" bestFit="1" customWidth="1"/>
    <col min="6421" max="6421" width="15.6640625" style="108" bestFit="1" customWidth="1"/>
    <col min="6422" max="6422" width="16.33203125" style="108" bestFit="1" customWidth="1"/>
    <col min="6423" max="6423" width="17.33203125" style="108" customWidth="1"/>
    <col min="6424" max="6424" width="23.5" style="108" bestFit="1" customWidth="1"/>
    <col min="6425" max="6425" width="31.83203125" style="108" bestFit="1" customWidth="1"/>
    <col min="6426" max="6426" width="7.83203125" style="108" bestFit="1" customWidth="1"/>
    <col min="6427" max="6427" width="5.6640625" style="108" bestFit="1" customWidth="1"/>
    <col min="6428" max="6428" width="9.1640625" style="108" bestFit="1" customWidth="1"/>
    <col min="6429" max="6429" width="13.5" style="108" bestFit="1" customWidth="1"/>
    <col min="6430" max="6658" width="9.1640625" style="108"/>
    <col min="6659" max="6659" width="4.5" style="108" bestFit="1" customWidth="1"/>
    <col min="6660" max="6660" width="18.33203125" style="108" bestFit="1" customWidth="1"/>
    <col min="6661" max="6661" width="19" style="108" bestFit="1" customWidth="1"/>
    <col min="6662" max="6662" width="15.5" style="108" bestFit="1" customWidth="1"/>
    <col min="6663" max="6664" width="12.5" style="108" bestFit="1" customWidth="1"/>
    <col min="6665" max="6665" width="7.1640625" style="108" bestFit="1" customWidth="1"/>
    <col min="6666" max="6666" width="10.1640625" style="108" bestFit="1" customWidth="1"/>
    <col min="6667" max="6667" width="15.83203125" style="108" bestFit="1" customWidth="1"/>
    <col min="6668" max="6668" width="15.1640625" style="108" bestFit="1" customWidth="1"/>
    <col min="6669" max="6669" width="18.33203125" style="108" bestFit="1" customWidth="1"/>
    <col min="6670" max="6670" width="13.33203125" style="108" bestFit="1" customWidth="1"/>
    <col min="6671" max="6671" width="19.33203125" style="108" customWidth="1"/>
    <col min="6672" max="6672" width="15.1640625" style="108" customWidth="1"/>
    <col min="6673" max="6673" width="21" style="108" bestFit="1" customWidth="1"/>
    <col min="6674" max="6674" width="17.1640625" style="108" bestFit="1" customWidth="1"/>
    <col min="6675" max="6675" width="16.83203125" style="108" bestFit="1" customWidth="1"/>
    <col min="6676" max="6676" width="16.6640625" style="108" bestFit="1" customWidth="1"/>
    <col min="6677" max="6677" width="15.6640625" style="108" bestFit="1" customWidth="1"/>
    <col min="6678" max="6678" width="16.33203125" style="108" bestFit="1" customWidth="1"/>
    <col min="6679" max="6679" width="17.33203125" style="108" customWidth="1"/>
    <col min="6680" max="6680" width="23.5" style="108" bestFit="1" customWidth="1"/>
    <col min="6681" max="6681" width="31.83203125" style="108" bestFit="1" customWidth="1"/>
    <col min="6682" max="6682" width="7.83203125" style="108" bestFit="1" customWidth="1"/>
    <col min="6683" max="6683" width="5.6640625" style="108" bestFit="1" customWidth="1"/>
    <col min="6684" max="6684" width="9.1640625" style="108" bestFit="1" customWidth="1"/>
    <col min="6685" max="6685" width="13.5" style="108" bestFit="1" customWidth="1"/>
    <col min="6686" max="6914" width="9.1640625" style="108"/>
    <col min="6915" max="6915" width="4.5" style="108" bestFit="1" customWidth="1"/>
    <col min="6916" max="6916" width="18.33203125" style="108" bestFit="1" customWidth="1"/>
    <col min="6917" max="6917" width="19" style="108" bestFit="1" customWidth="1"/>
    <col min="6918" max="6918" width="15.5" style="108" bestFit="1" customWidth="1"/>
    <col min="6919" max="6920" width="12.5" style="108" bestFit="1" customWidth="1"/>
    <col min="6921" max="6921" width="7.1640625" style="108" bestFit="1" customWidth="1"/>
    <col min="6922" max="6922" width="10.1640625" style="108" bestFit="1" customWidth="1"/>
    <col min="6923" max="6923" width="15.83203125" style="108" bestFit="1" customWidth="1"/>
    <col min="6924" max="6924" width="15.1640625" style="108" bestFit="1" customWidth="1"/>
    <col min="6925" max="6925" width="18.33203125" style="108" bestFit="1" customWidth="1"/>
    <col min="6926" max="6926" width="13.33203125" style="108" bestFit="1" customWidth="1"/>
    <col min="6927" max="6927" width="19.33203125" style="108" customWidth="1"/>
    <col min="6928" max="6928" width="15.1640625" style="108" customWidth="1"/>
    <col min="6929" max="6929" width="21" style="108" bestFit="1" customWidth="1"/>
    <col min="6930" max="6930" width="17.1640625" style="108" bestFit="1" customWidth="1"/>
    <col min="6931" max="6931" width="16.83203125" style="108" bestFit="1" customWidth="1"/>
    <col min="6932" max="6932" width="16.6640625" style="108" bestFit="1" customWidth="1"/>
    <col min="6933" max="6933" width="15.6640625" style="108" bestFit="1" customWidth="1"/>
    <col min="6934" max="6934" width="16.33203125" style="108" bestFit="1" customWidth="1"/>
    <col min="6935" max="6935" width="17.33203125" style="108" customWidth="1"/>
    <col min="6936" max="6936" width="23.5" style="108" bestFit="1" customWidth="1"/>
    <col min="6937" max="6937" width="31.83203125" style="108" bestFit="1" customWidth="1"/>
    <col min="6938" max="6938" width="7.83203125" style="108" bestFit="1" customWidth="1"/>
    <col min="6939" max="6939" width="5.6640625" style="108" bestFit="1" customWidth="1"/>
    <col min="6940" max="6940" width="9.1640625" style="108" bestFit="1" customWidth="1"/>
    <col min="6941" max="6941" width="13.5" style="108" bestFit="1" customWidth="1"/>
    <col min="6942" max="7170" width="9.1640625" style="108"/>
    <col min="7171" max="7171" width="4.5" style="108" bestFit="1" customWidth="1"/>
    <col min="7172" max="7172" width="18.33203125" style="108" bestFit="1" customWidth="1"/>
    <col min="7173" max="7173" width="19" style="108" bestFit="1" customWidth="1"/>
    <col min="7174" max="7174" width="15.5" style="108" bestFit="1" customWidth="1"/>
    <col min="7175" max="7176" width="12.5" style="108" bestFit="1" customWidth="1"/>
    <col min="7177" max="7177" width="7.1640625" style="108" bestFit="1" customWidth="1"/>
    <col min="7178" max="7178" width="10.1640625" style="108" bestFit="1" customWidth="1"/>
    <col min="7179" max="7179" width="15.83203125" style="108" bestFit="1" customWidth="1"/>
    <col min="7180" max="7180" width="15.1640625" style="108" bestFit="1" customWidth="1"/>
    <col min="7181" max="7181" width="18.33203125" style="108" bestFit="1" customWidth="1"/>
    <col min="7182" max="7182" width="13.33203125" style="108" bestFit="1" customWidth="1"/>
    <col min="7183" max="7183" width="19.33203125" style="108" customWidth="1"/>
    <col min="7184" max="7184" width="15.1640625" style="108" customWidth="1"/>
    <col min="7185" max="7185" width="21" style="108" bestFit="1" customWidth="1"/>
    <col min="7186" max="7186" width="17.1640625" style="108" bestFit="1" customWidth="1"/>
    <col min="7187" max="7187" width="16.83203125" style="108" bestFit="1" customWidth="1"/>
    <col min="7188" max="7188" width="16.6640625" style="108" bestFit="1" customWidth="1"/>
    <col min="7189" max="7189" width="15.6640625" style="108" bestFit="1" customWidth="1"/>
    <col min="7190" max="7190" width="16.33203125" style="108" bestFit="1" customWidth="1"/>
    <col min="7191" max="7191" width="17.33203125" style="108" customWidth="1"/>
    <col min="7192" max="7192" width="23.5" style="108" bestFit="1" customWidth="1"/>
    <col min="7193" max="7193" width="31.83203125" style="108" bestFit="1" customWidth="1"/>
    <col min="7194" max="7194" width="7.83203125" style="108" bestFit="1" customWidth="1"/>
    <col min="7195" max="7195" width="5.6640625" style="108" bestFit="1" customWidth="1"/>
    <col min="7196" max="7196" width="9.1640625" style="108" bestFit="1" customWidth="1"/>
    <col min="7197" max="7197" width="13.5" style="108" bestFit="1" customWidth="1"/>
    <col min="7198" max="7426" width="9.1640625" style="108"/>
    <col min="7427" max="7427" width="4.5" style="108" bestFit="1" customWidth="1"/>
    <col min="7428" max="7428" width="18.33203125" style="108" bestFit="1" customWidth="1"/>
    <col min="7429" max="7429" width="19" style="108" bestFit="1" customWidth="1"/>
    <col min="7430" max="7430" width="15.5" style="108" bestFit="1" customWidth="1"/>
    <col min="7431" max="7432" width="12.5" style="108" bestFit="1" customWidth="1"/>
    <col min="7433" max="7433" width="7.1640625" style="108" bestFit="1" customWidth="1"/>
    <col min="7434" max="7434" width="10.1640625" style="108" bestFit="1" customWidth="1"/>
    <col min="7435" max="7435" width="15.83203125" style="108" bestFit="1" customWidth="1"/>
    <col min="7436" max="7436" width="15.1640625" style="108" bestFit="1" customWidth="1"/>
    <col min="7437" max="7437" width="18.33203125" style="108" bestFit="1" customWidth="1"/>
    <col min="7438" max="7438" width="13.33203125" style="108" bestFit="1" customWidth="1"/>
    <col min="7439" max="7439" width="19.33203125" style="108" customWidth="1"/>
    <col min="7440" max="7440" width="15.1640625" style="108" customWidth="1"/>
    <col min="7441" max="7441" width="21" style="108" bestFit="1" customWidth="1"/>
    <col min="7442" max="7442" width="17.1640625" style="108" bestFit="1" customWidth="1"/>
    <col min="7443" max="7443" width="16.83203125" style="108" bestFit="1" customWidth="1"/>
    <col min="7444" max="7444" width="16.6640625" style="108" bestFit="1" customWidth="1"/>
    <col min="7445" max="7445" width="15.6640625" style="108" bestFit="1" customWidth="1"/>
    <col min="7446" max="7446" width="16.33203125" style="108" bestFit="1" customWidth="1"/>
    <col min="7447" max="7447" width="17.33203125" style="108" customWidth="1"/>
    <col min="7448" max="7448" width="23.5" style="108" bestFit="1" customWidth="1"/>
    <col min="7449" max="7449" width="31.83203125" style="108" bestFit="1" customWidth="1"/>
    <col min="7450" max="7450" width="7.83203125" style="108" bestFit="1" customWidth="1"/>
    <col min="7451" max="7451" width="5.6640625" style="108" bestFit="1" customWidth="1"/>
    <col min="7452" max="7452" width="9.1640625" style="108" bestFit="1" customWidth="1"/>
    <col min="7453" max="7453" width="13.5" style="108" bestFit="1" customWidth="1"/>
    <col min="7454" max="7682" width="9.1640625" style="108"/>
    <col min="7683" max="7683" width="4.5" style="108" bestFit="1" customWidth="1"/>
    <col min="7684" max="7684" width="18.33203125" style="108" bestFit="1" customWidth="1"/>
    <col min="7685" max="7685" width="19" style="108" bestFit="1" customWidth="1"/>
    <col min="7686" max="7686" width="15.5" style="108" bestFit="1" customWidth="1"/>
    <col min="7687" max="7688" width="12.5" style="108" bestFit="1" customWidth="1"/>
    <col min="7689" max="7689" width="7.1640625" style="108" bestFit="1" customWidth="1"/>
    <col min="7690" max="7690" width="10.1640625" style="108" bestFit="1" customWidth="1"/>
    <col min="7691" max="7691" width="15.83203125" style="108" bestFit="1" customWidth="1"/>
    <col min="7692" max="7692" width="15.1640625" style="108" bestFit="1" customWidth="1"/>
    <col min="7693" max="7693" width="18.33203125" style="108" bestFit="1" customWidth="1"/>
    <col min="7694" max="7694" width="13.33203125" style="108" bestFit="1" customWidth="1"/>
    <col min="7695" max="7695" width="19.33203125" style="108" customWidth="1"/>
    <col min="7696" max="7696" width="15.1640625" style="108" customWidth="1"/>
    <col min="7697" max="7697" width="21" style="108" bestFit="1" customWidth="1"/>
    <col min="7698" max="7698" width="17.1640625" style="108" bestFit="1" customWidth="1"/>
    <col min="7699" max="7699" width="16.83203125" style="108" bestFit="1" customWidth="1"/>
    <col min="7700" max="7700" width="16.6640625" style="108" bestFit="1" customWidth="1"/>
    <col min="7701" max="7701" width="15.6640625" style="108" bestFit="1" customWidth="1"/>
    <col min="7702" max="7702" width="16.33203125" style="108" bestFit="1" customWidth="1"/>
    <col min="7703" max="7703" width="17.33203125" style="108" customWidth="1"/>
    <col min="7704" max="7704" width="23.5" style="108" bestFit="1" customWidth="1"/>
    <col min="7705" max="7705" width="31.83203125" style="108" bestFit="1" customWidth="1"/>
    <col min="7706" max="7706" width="7.83203125" style="108" bestFit="1" customWidth="1"/>
    <col min="7707" max="7707" width="5.6640625" style="108" bestFit="1" customWidth="1"/>
    <col min="7708" max="7708" width="9.1640625" style="108" bestFit="1" customWidth="1"/>
    <col min="7709" max="7709" width="13.5" style="108" bestFit="1" customWidth="1"/>
    <col min="7710" max="7938" width="9.1640625" style="108"/>
    <col min="7939" max="7939" width="4.5" style="108" bestFit="1" customWidth="1"/>
    <col min="7940" max="7940" width="18.33203125" style="108" bestFit="1" customWidth="1"/>
    <col min="7941" max="7941" width="19" style="108" bestFit="1" customWidth="1"/>
    <col min="7942" max="7942" width="15.5" style="108" bestFit="1" customWidth="1"/>
    <col min="7943" max="7944" width="12.5" style="108" bestFit="1" customWidth="1"/>
    <col min="7945" max="7945" width="7.1640625" style="108" bestFit="1" customWidth="1"/>
    <col min="7946" max="7946" width="10.1640625" style="108" bestFit="1" customWidth="1"/>
    <col min="7947" max="7947" width="15.83203125" style="108" bestFit="1" customWidth="1"/>
    <col min="7948" max="7948" width="15.1640625" style="108" bestFit="1" customWidth="1"/>
    <col min="7949" max="7949" width="18.33203125" style="108" bestFit="1" customWidth="1"/>
    <col min="7950" max="7950" width="13.33203125" style="108" bestFit="1" customWidth="1"/>
    <col min="7951" max="7951" width="19.33203125" style="108" customWidth="1"/>
    <col min="7952" max="7952" width="15.1640625" style="108" customWidth="1"/>
    <col min="7953" max="7953" width="21" style="108" bestFit="1" customWidth="1"/>
    <col min="7954" max="7954" width="17.1640625" style="108" bestFit="1" customWidth="1"/>
    <col min="7955" max="7955" width="16.83203125" style="108" bestFit="1" customWidth="1"/>
    <col min="7956" max="7956" width="16.6640625" style="108" bestFit="1" customWidth="1"/>
    <col min="7957" max="7957" width="15.6640625" style="108" bestFit="1" customWidth="1"/>
    <col min="7958" max="7958" width="16.33203125" style="108" bestFit="1" customWidth="1"/>
    <col min="7959" max="7959" width="17.33203125" style="108" customWidth="1"/>
    <col min="7960" max="7960" width="23.5" style="108" bestFit="1" customWidth="1"/>
    <col min="7961" max="7961" width="31.83203125" style="108" bestFit="1" customWidth="1"/>
    <col min="7962" max="7962" width="7.83203125" style="108" bestFit="1" customWidth="1"/>
    <col min="7963" max="7963" width="5.6640625" style="108" bestFit="1" customWidth="1"/>
    <col min="7964" max="7964" width="9.1640625" style="108" bestFit="1" customWidth="1"/>
    <col min="7965" max="7965" width="13.5" style="108" bestFit="1" customWidth="1"/>
    <col min="7966" max="8194" width="9.1640625" style="108"/>
    <col min="8195" max="8195" width="4.5" style="108" bestFit="1" customWidth="1"/>
    <col min="8196" max="8196" width="18.33203125" style="108" bestFit="1" customWidth="1"/>
    <col min="8197" max="8197" width="19" style="108" bestFit="1" customWidth="1"/>
    <col min="8198" max="8198" width="15.5" style="108" bestFit="1" customWidth="1"/>
    <col min="8199" max="8200" width="12.5" style="108" bestFit="1" customWidth="1"/>
    <col min="8201" max="8201" width="7.1640625" style="108" bestFit="1" customWidth="1"/>
    <col min="8202" max="8202" width="10.1640625" style="108" bestFit="1" customWidth="1"/>
    <col min="8203" max="8203" width="15.83203125" style="108" bestFit="1" customWidth="1"/>
    <col min="8204" max="8204" width="15.1640625" style="108" bestFit="1" customWidth="1"/>
    <col min="8205" max="8205" width="18.33203125" style="108" bestFit="1" customWidth="1"/>
    <col min="8206" max="8206" width="13.33203125" style="108" bestFit="1" customWidth="1"/>
    <col min="8207" max="8207" width="19.33203125" style="108" customWidth="1"/>
    <col min="8208" max="8208" width="15.1640625" style="108" customWidth="1"/>
    <col min="8209" max="8209" width="21" style="108" bestFit="1" customWidth="1"/>
    <col min="8210" max="8210" width="17.1640625" style="108" bestFit="1" customWidth="1"/>
    <col min="8211" max="8211" width="16.83203125" style="108" bestFit="1" customWidth="1"/>
    <col min="8212" max="8212" width="16.6640625" style="108" bestFit="1" customWidth="1"/>
    <col min="8213" max="8213" width="15.6640625" style="108" bestFit="1" customWidth="1"/>
    <col min="8214" max="8214" width="16.33203125" style="108" bestFit="1" customWidth="1"/>
    <col min="8215" max="8215" width="17.33203125" style="108" customWidth="1"/>
    <col min="8216" max="8216" width="23.5" style="108" bestFit="1" customWidth="1"/>
    <col min="8217" max="8217" width="31.83203125" style="108" bestFit="1" customWidth="1"/>
    <col min="8218" max="8218" width="7.83203125" style="108" bestFit="1" customWidth="1"/>
    <col min="8219" max="8219" width="5.6640625" style="108" bestFit="1" customWidth="1"/>
    <col min="8220" max="8220" width="9.1640625" style="108" bestFit="1" customWidth="1"/>
    <col min="8221" max="8221" width="13.5" style="108" bestFit="1" customWidth="1"/>
    <col min="8222" max="8450" width="9.1640625" style="108"/>
    <col min="8451" max="8451" width="4.5" style="108" bestFit="1" customWidth="1"/>
    <col min="8452" max="8452" width="18.33203125" style="108" bestFit="1" customWidth="1"/>
    <col min="8453" max="8453" width="19" style="108" bestFit="1" customWidth="1"/>
    <col min="8454" max="8454" width="15.5" style="108" bestFit="1" customWidth="1"/>
    <col min="8455" max="8456" width="12.5" style="108" bestFit="1" customWidth="1"/>
    <col min="8457" max="8457" width="7.1640625" style="108" bestFit="1" customWidth="1"/>
    <col min="8458" max="8458" width="10.1640625" style="108" bestFit="1" customWidth="1"/>
    <col min="8459" max="8459" width="15.83203125" style="108" bestFit="1" customWidth="1"/>
    <col min="8460" max="8460" width="15.1640625" style="108" bestFit="1" customWidth="1"/>
    <col min="8461" max="8461" width="18.33203125" style="108" bestFit="1" customWidth="1"/>
    <col min="8462" max="8462" width="13.33203125" style="108" bestFit="1" customWidth="1"/>
    <col min="8463" max="8463" width="19.33203125" style="108" customWidth="1"/>
    <col min="8464" max="8464" width="15.1640625" style="108" customWidth="1"/>
    <col min="8465" max="8465" width="21" style="108" bestFit="1" customWidth="1"/>
    <col min="8466" max="8466" width="17.1640625" style="108" bestFit="1" customWidth="1"/>
    <col min="8467" max="8467" width="16.83203125" style="108" bestFit="1" customWidth="1"/>
    <col min="8468" max="8468" width="16.6640625" style="108" bestFit="1" customWidth="1"/>
    <col min="8469" max="8469" width="15.6640625" style="108" bestFit="1" customWidth="1"/>
    <col min="8470" max="8470" width="16.33203125" style="108" bestFit="1" customWidth="1"/>
    <col min="8471" max="8471" width="17.33203125" style="108" customWidth="1"/>
    <col min="8472" max="8472" width="23.5" style="108" bestFit="1" customWidth="1"/>
    <col min="8473" max="8473" width="31.83203125" style="108" bestFit="1" customWidth="1"/>
    <col min="8474" max="8474" width="7.83203125" style="108" bestFit="1" customWidth="1"/>
    <col min="8475" max="8475" width="5.6640625" style="108" bestFit="1" customWidth="1"/>
    <col min="8476" max="8476" width="9.1640625" style="108" bestFit="1" customWidth="1"/>
    <col min="8477" max="8477" width="13.5" style="108" bestFit="1" customWidth="1"/>
    <col min="8478" max="8706" width="9.1640625" style="108"/>
    <col min="8707" max="8707" width="4.5" style="108" bestFit="1" customWidth="1"/>
    <col min="8708" max="8708" width="18.33203125" style="108" bestFit="1" customWidth="1"/>
    <col min="8709" max="8709" width="19" style="108" bestFit="1" customWidth="1"/>
    <col min="8710" max="8710" width="15.5" style="108" bestFit="1" customWidth="1"/>
    <col min="8711" max="8712" width="12.5" style="108" bestFit="1" customWidth="1"/>
    <col min="8713" max="8713" width="7.1640625" style="108" bestFit="1" customWidth="1"/>
    <col min="8714" max="8714" width="10.1640625" style="108" bestFit="1" customWidth="1"/>
    <col min="8715" max="8715" width="15.83203125" style="108" bestFit="1" customWidth="1"/>
    <col min="8716" max="8716" width="15.1640625" style="108" bestFit="1" customWidth="1"/>
    <col min="8717" max="8717" width="18.33203125" style="108" bestFit="1" customWidth="1"/>
    <col min="8718" max="8718" width="13.33203125" style="108" bestFit="1" customWidth="1"/>
    <col min="8719" max="8719" width="19.33203125" style="108" customWidth="1"/>
    <col min="8720" max="8720" width="15.1640625" style="108" customWidth="1"/>
    <col min="8721" max="8721" width="21" style="108" bestFit="1" customWidth="1"/>
    <col min="8722" max="8722" width="17.1640625" style="108" bestFit="1" customWidth="1"/>
    <col min="8723" max="8723" width="16.83203125" style="108" bestFit="1" customWidth="1"/>
    <col min="8724" max="8724" width="16.6640625" style="108" bestFit="1" customWidth="1"/>
    <col min="8725" max="8725" width="15.6640625" style="108" bestFit="1" customWidth="1"/>
    <col min="8726" max="8726" width="16.33203125" style="108" bestFit="1" customWidth="1"/>
    <col min="8727" max="8727" width="17.33203125" style="108" customWidth="1"/>
    <col min="8728" max="8728" width="23.5" style="108" bestFit="1" customWidth="1"/>
    <col min="8729" max="8729" width="31.83203125" style="108" bestFit="1" customWidth="1"/>
    <col min="8730" max="8730" width="7.83203125" style="108" bestFit="1" customWidth="1"/>
    <col min="8731" max="8731" width="5.6640625" style="108" bestFit="1" customWidth="1"/>
    <col min="8732" max="8732" width="9.1640625" style="108" bestFit="1" customWidth="1"/>
    <col min="8733" max="8733" width="13.5" style="108" bestFit="1" customWidth="1"/>
    <col min="8734" max="8962" width="9.1640625" style="108"/>
    <col min="8963" max="8963" width="4.5" style="108" bestFit="1" customWidth="1"/>
    <col min="8964" max="8964" width="18.33203125" style="108" bestFit="1" customWidth="1"/>
    <col min="8965" max="8965" width="19" style="108" bestFit="1" customWidth="1"/>
    <col min="8966" max="8966" width="15.5" style="108" bestFit="1" customWidth="1"/>
    <col min="8967" max="8968" width="12.5" style="108" bestFit="1" customWidth="1"/>
    <col min="8969" max="8969" width="7.1640625" style="108" bestFit="1" customWidth="1"/>
    <col min="8970" max="8970" width="10.1640625" style="108" bestFit="1" customWidth="1"/>
    <col min="8971" max="8971" width="15.83203125" style="108" bestFit="1" customWidth="1"/>
    <col min="8972" max="8972" width="15.1640625" style="108" bestFit="1" customWidth="1"/>
    <col min="8973" max="8973" width="18.33203125" style="108" bestFit="1" customWidth="1"/>
    <col min="8974" max="8974" width="13.33203125" style="108" bestFit="1" customWidth="1"/>
    <col min="8975" max="8975" width="19.33203125" style="108" customWidth="1"/>
    <col min="8976" max="8976" width="15.1640625" style="108" customWidth="1"/>
    <col min="8977" max="8977" width="21" style="108" bestFit="1" customWidth="1"/>
    <col min="8978" max="8978" width="17.1640625" style="108" bestFit="1" customWidth="1"/>
    <col min="8979" max="8979" width="16.83203125" style="108" bestFit="1" customWidth="1"/>
    <col min="8980" max="8980" width="16.6640625" style="108" bestFit="1" customWidth="1"/>
    <col min="8981" max="8981" width="15.6640625" style="108" bestFit="1" customWidth="1"/>
    <col min="8982" max="8982" width="16.33203125" style="108" bestFit="1" customWidth="1"/>
    <col min="8983" max="8983" width="17.33203125" style="108" customWidth="1"/>
    <col min="8984" max="8984" width="23.5" style="108" bestFit="1" customWidth="1"/>
    <col min="8985" max="8985" width="31.83203125" style="108" bestFit="1" customWidth="1"/>
    <col min="8986" max="8986" width="7.83203125" style="108" bestFit="1" customWidth="1"/>
    <col min="8987" max="8987" width="5.6640625" style="108" bestFit="1" customWidth="1"/>
    <col min="8988" max="8988" width="9.1640625" style="108" bestFit="1" customWidth="1"/>
    <col min="8989" max="8989" width="13.5" style="108" bestFit="1" customWidth="1"/>
    <col min="8990" max="9218" width="9.1640625" style="108"/>
    <col min="9219" max="9219" width="4.5" style="108" bestFit="1" customWidth="1"/>
    <col min="9220" max="9220" width="18.33203125" style="108" bestFit="1" customWidth="1"/>
    <col min="9221" max="9221" width="19" style="108" bestFit="1" customWidth="1"/>
    <col min="9222" max="9222" width="15.5" style="108" bestFit="1" customWidth="1"/>
    <col min="9223" max="9224" width="12.5" style="108" bestFit="1" customWidth="1"/>
    <col min="9225" max="9225" width="7.1640625" style="108" bestFit="1" customWidth="1"/>
    <col min="9226" max="9226" width="10.1640625" style="108" bestFit="1" customWidth="1"/>
    <col min="9227" max="9227" width="15.83203125" style="108" bestFit="1" customWidth="1"/>
    <col min="9228" max="9228" width="15.1640625" style="108" bestFit="1" customWidth="1"/>
    <col min="9229" max="9229" width="18.33203125" style="108" bestFit="1" customWidth="1"/>
    <col min="9230" max="9230" width="13.33203125" style="108" bestFit="1" customWidth="1"/>
    <col min="9231" max="9231" width="19.33203125" style="108" customWidth="1"/>
    <col min="9232" max="9232" width="15.1640625" style="108" customWidth="1"/>
    <col min="9233" max="9233" width="21" style="108" bestFit="1" customWidth="1"/>
    <col min="9234" max="9234" width="17.1640625" style="108" bestFit="1" customWidth="1"/>
    <col min="9235" max="9235" width="16.83203125" style="108" bestFit="1" customWidth="1"/>
    <col min="9236" max="9236" width="16.6640625" style="108" bestFit="1" customWidth="1"/>
    <col min="9237" max="9237" width="15.6640625" style="108" bestFit="1" customWidth="1"/>
    <col min="9238" max="9238" width="16.33203125" style="108" bestFit="1" customWidth="1"/>
    <col min="9239" max="9239" width="17.33203125" style="108" customWidth="1"/>
    <col min="9240" max="9240" width="23.5" style="108" bestFit="1" customWidth="1"/>
    <col min="9241" max="9241" width="31.83203125" style="108" bestFit="1" customWidth="1"/>
    <col min="9242" max="9242" width="7.83203125" style="108" bestFit="1" customWidth="1"/>
    <col min="9243" max="9243" width="5.6640625" style="108" bestFit="1" customWidth="1"/>
    <col min="9244" max="9244" width="9.1640625" style="108" bestFit="1" customWidth="1"/>
    <col min="9245" max="9245" width="13.5" style="108" bestFit="1" customWidth="1"/>
    <col min="9246" max="9474" width="9.1640625" style="108"/>
    <col min="9475" max="9475" width="4.5" style="108" bestFit="1" customWidth="1"/>
    <col min="9476" max="9476" width="18.33203125" style="108" bestFit="1" customWidth="1"/>
    <col min="9477" max="9477" width="19" style="108" bestFit="1" customWidth="1"/>
    <col min="9478" max="9478" width="15.5" style="108" bestFit="1" customWidth="1"/>
    <col min="9479" max="9480" width="12.5" style="108" bestFit="1" customWidth="1"/>
    <col min="9481" max="9481" width="7.1640625" style="108" bestFit="1" customWidth="1"/>
    <col min="9482" max="9482" width="10.1640625" style="108" bestFit="1" customWidth="1"/>
    <col min="9483" max="9483" width="15.83203125" style="108" bestFit="1" customWidth="1"/>
    <col min="9484" max="9484" width="15.1640625" style="108" bestFit="1" customWidth="1"/>
    <col min="9485" max="9485" width="18.33203125" style="108" bestFit="1" customWidth="1"/>
    <col min="9486" max="9486" width="13.33203125" style="108" bestFit="1" customWidth="1"/>
    <col min="9487" max="9487" width="19.33203125" style="108" customWidth="1"/>
    <col min="9488" max="9488" width="15.1640625" style="108" customWidth="1"/>
    <col min="9489" max="9489" width="21" style="108" bestFit="1" customWidth="1"/>
    <col min="9490" max="9490" width="17.1640625" style="108" bestFit="1" customWidth="1"/>
    <col min="9491" max="9491" width="16.83203125" style="108" bestFit="1" customWidth="1"/>
    <col min="9492" max="9492" width="16.6640625" style="108" bestFit="1" customWidth="1"/>
    <col min="9493" max="9493" width="15.6640625" style="108" bestFit="1" customWidth="1"/>
    <col min="9494" max="9494" width="16.33203125" style="108" bestFit="1" customWidth="1"/>
    <col min="9495" max="9495" width="17.33203125" style="108" customWidth="1"/>
    <col min="9496" max="9496" width="23.5" style="108" bestFit="1" customWidth="1"/>
    <col min="9497" max="9497" width="31.83203125" style="108" bestFit="1" customWidth="1"/>
    <col min="9498" max="9498" width="7.83203125" style="108" bestFit="1" customWidth="1"/>
    <col min="9499" max="9499" width="5.6640625" style="108" bestFit="1" customWidth="1"/>
    <col min="9500" max="9500" width="9.1640625" style="108" bestFit="1" customWidth="1"/>
    <col min="9501" max="9501" width="13.5" style="108" bestFit="1" customWidth="1"/>
    <col min="9502" max="9730" width="9.1640625" style="108"/>
    <col min="9731" max="9731" width="4.5" style="108" bestFit="1" customWidth="1"/>
    <col min="9732" max="9732" width="18.33203125" style="108" bestFit="1" customWidth="1"/>
    <col min="9733" max="9733" width="19" style="108" bestFit="1" customWidth="1"/>
    <col min="9734" max="9734" width="15.5" style="108" bestFit="1" customWidth="1"/>
    <col min="9735" max="9736" width="12.5" style="108" bestFit="1" customWidth="1"/>
    <col min="9737" max="9737" width="7.1640625" style="108" bestFit="1" customWidth="1"/>
    <col min="9738" max="9738" width="10.1640625" style="108" bestFit="1" customWidth="1"/>
    <col min="9739" max="9739" width="15.83203125" style="108" bestFit="1" customWidth="1"/>
    <col min="9740" max="9740" width="15.1640625" style="108" bestFit="1" customWidth="1"/>
    <col min="9741" max="9741" width="18.33203125" style="108" bestFit="1" customWidth="1"/>
    <col min="9742" max="9742" width="13.33203125" style="108" bestFit="1" customWidth="1"/>
    <col min="9743" max="9743" width="19.33203125" style="108" customWidth="1"/>
    <col min="9744" max="9744" width="15.1640625" style="108" customWidth="1"/>
    <col min="9745" max="9745" width="21" style="108" bestFit="1" customWidth="1"/>
    <col min="9746" max="9746" width="17.1640625" style="108" bestFit="1" customWidth="1"/>
    <col min="9747" max="9747" width="16.83203125" style="108" bestFit="1" customWidth="1"/>
    <col min="9748" max="9748" width="16.6640625" style="108" bestFit="1" customWidth="1"/>
    <col min="9749" max="9749" width="15.6640625" style="108" bestFit="1" customWidth="1"/>
    <col min="9750" max="9750" width="16.33203125" style="108" bestFit="1" customWidth="1"/>
    <col min="9751" max="9751" width="17.33203125" style="108" customWidth="1"/>
    <col min="9752" max="9752" width="23.5" style="108" bestFit="1" customWidth="1"/>
    <col min="9753" max="9753" width="31.83203125" style="108" bestFit="1" customWidth="1"/>
    <col min="9754" max="9754" width="7.83203125" style="108" bestFit="1" customWidth="1"/>
    <col min="9755" max="9755" width="5.6640625" style="108" bestFit="1" customWidth="1"/>
    <col min="9756" max="9756" width="9.1640625" style="108" bestFit="1" customWidth="1"/>
    <col min="9757" max="9757" width="13.5" style="108" bestFit="1" customWidth="1"/>
    <col min="9758" max="9986" width="9.1640625" style="108"/>
    <col min="9987" max="9987" width="4.5" style="108" bestFit="1" customWidth="1"/>
    <col min="9988" max="9988" width="18.33203125" style="108" bestFit="1" customWidth="1"/>
    <col min="9989" max="9989" width="19" style="108" bestFit="1" customWidth="1"/>
    <col min="9990" max="9990" width="15.5" style="108" bestFit="1" customWidth="1"/>
    <col min="9991" max="9992" width="12.5" style="108" bestFit="1" customWidth="1"/>
    <col min="9993" max="9993" width="7.1640625" style="108" bestFit="1" customWidth="1"/>
    <col min="9994" max="9994" width="10.1640625" style="108" bestFit="1" customWidth="1"/>
    <col min="9995" max="9995" width="15.83203125" style="108" bestFit="1" customWidth="1"/>
    <col min="9996" max="9996" width="15.1640625" style="108" bestFit="1" customWidth="1"/>
    <col min="9997" max="9997" width="18.33203125" style="108" bestFit="1" customWidth="1"/>
    <col min="9998" max="9998" width="13.33203125" style="108" bestFit="1" customWidth="1"/>
    <col min="9999" max="9999" width="19.33203125" style="108" customWidth="1"/>
    <col min="10000" max="10000" width="15.1640625" style="108" customWidth="1"/>
    <col min="10001" max="10001" width="21" style="108" bestFit="1" customWidth="1"/>
    <col min="10002" max="10002" width="17.1640625" style="108" bestFit="1" customWidth="1"/>
    <col min="10003" max="10003" width="16.83203125" style="108" bestFit="1" customWidth="1"/>
    <col min="10004" max="10004" width="16.6640625" style="108" bestFit="1" customWidth="1"/>
    <col min="10005" max="10005" width="15.6640625" style="108" bestFit="1" customWidth="1"/>
    <col min="10006" max="10006" width="16.33203125" style="108" bestFit="1" customWidth="1"/>
    <col min="10007" max="10007" width="17.33203125" style="108" customWidth="1"/>
    <col min="10008" max="10008" width="23.5" style="108" bestFit="1" customWidth="1"/>
    <col min="10009" max="10009" width="31.83203125" style="108" bestFit="1" customWidth="1"/>
    <col min="10010" max="10010" width="7.83203125" style="108" bestFit="1" customWidth="1"/>
    <col min="10011" max="10011" width="5.6640625" style="108" bestFit="1" customWidth="1"/>
    <col min="10012" max="10012" width="9.1640625" style="108" bestFit="1" customWidth="1"/>
    <col min="10013" max="10013" width="13.5" style="108" bestFit="1" customWidth="1"/>
    <col min="10014" max="10242" width="9.1640625" style="108"/>
    <col min="10243" max="10243" width="4.5" style="108" bestFit="1" customWidth="1"/>
    <col min="10244" max="10244" width="18.33203125" style="108" bestFit="1" customWidth="1"/>
    <col min="10245" max="10245" width="19" style="108" bestFit="1" customWidth="1"/>
    <col min="10246" max="10246" width="15.5" style="108" bestFit="1" customWidth="1"/>
    <col min="10247" max="10248" width="12.5" style="108" bestFit="1" customWidth="1"/>
    <col min="10249" max="10249" width="7.1640625" style="108" bestFit="1" customWidth="1"/>
    <col min="10250" max="10250" width="10.1640625" style="108" bestFit="1" customWidth="1"/>
    <col min="10251" max="10251" width="15.83203125" style="108" bestFit="1" customWidth="1"/>
    <col min="10252" max="10252" width="15.1640625" style="108" bestFit="1" customWidth="1"/>
    <col min="10253" max="10253" width="18.33203125" style="108" bestFit="1" customWidth="1"/>
    <col min="10254" max="10254" width="13.33203125" style="108" bestFit="1" customWidth="1"/>
    <col min="10255" max="10255" width="19.33203125" style="108" customWidth="1"/>
    <col min="10256" max="10256" width="15.1640625" style="108" customWidth="1"/>
    <col min="10257" max="10257" width="21" style="108" bestFit="1" customWidth="1"/>
    <col min="10258" max="10258" width="17.1640625" style="108" bestFit="1" customWidth="1"/>
    <col min="10259" max="10259" width="16.83203125" style="108" bestFit="1" customWidth="1"/>
    <col min="10260" max="10260" width="16.6640625" style="108" bestFit="1" customWidth="1"/>
    <col min="10261" max="10261" width="15.6640625" style="108" bestFit="1" customWidth="1"/>
    <col min="10262" max="10262" width="16.33203125" style="108" bestFit="1" customWidth="1"/>
    <col min="10263" max="10263" width="17.33203125" style="108" customWidth="1"/>
    <col min="10264" max="10264" width="23.5" style="108" bestFit="1" customWidth="1"/>
    <col min="10265" max="10265" width="31.83203125" style="108" bestFit="1" customWidth="1"/>
    <col min="10266" max="10266" width="7.83203125" style="108" bestFit="1" customWidth="1"/>
    <col min="10267" max="10267" width="5.6640625" style="108" bestFit="1" customWidth="1"/>
    <col min="10268" max="10268" width="9.1640625" style="108" bestFit="1" customWidth="1"/>
    <col min="10269" max="10269" width="13.5" style="108" bestFit="1" customWidth="1"/>
    <col min="10270" max="10498" width="9.1640625" style="108"/>
    <col min="10499" max="10499" width="4.5" style="108" bestFit="1" customWidth="1"/>
    <col min="10500" max="10500" width="18.33203125" style="108" bestFit="1" customWidth="1"/>
    <col min="10501" max="10501" width="19" style="108" bestFit="1" customWidth="1"/>
    <col min="10502" max="10502" width="15.5" style="108" bestFit="1" customWidth="1"/>
    <col min="10503" max="10504" width="12.5" style="108" bestFit="1" customWidth="1"/>
    <col min="10505" max="10505" width="7.1640625" style="108" bestFit="1" customWidth="1"/>
    <col min="10506" max="10506" width="10.1640625" style="108" bestFit="1" customWidth="1"/>
    <col min="10507" max="10507" width="15.83203125" style="108" bestFit="1" customWidth="1"/>
    <col min="10508" max="10508" width="15.1640625" style="108" bestFit="1" customWidth="1"/>
    <col min="10509" max="10509" width="18.33203125" style="108" bestFit="1" customWidth="1"/>
    <col min="10510" max="10510" width="13.33203125" style="108" bestFit="1" customWidth="1"/>
    <col min="10511" max="10511" width="19.33203125" style="108" customWidth="1"/>
    <col min="10512" max="10512" width="15.1640625" style="108" customWidth="1"/>
    <col min="10513" max="10513" width="21" style="108" bestFit="1" customWidth="1"/>
    <col min="10514" max="10514" width="17.1640625" style="108" bestFit="1" customWidth="1"/>
    <col min="10515" max="10515" width="16.83203125" style="108" bestFit="1" customWidth="1"/>
    <col min="10516" max="10516" width="16.6640625" style="108" bestFit="1" customWidth="1"/>
    <col min="10517" max="10517" width="15.6640625" style="108" bestFit="1" customWidth="1"/>
    <col min="10518" max="10518" width="16.33203125" style="108" bestFit="1" customWidth="1"/>
    <col min="10519" max="10519" width="17.33203125" style="108" customWidth="1"/>
    <col min="10520" max="10520" width="23.5" style="108" bestFit="1" customWidth="1"/>
    <col min="10521" max="10521" width="31.83203125" style="108" bestFit="1" customWidth="1"/>
    <col min="10522" max="10522" width="7.83203125" style="108" bestFit="1" customWidth="1"/>
    <col min="10523" max="10523" width="5.6640625" style="108" bestFit="1" customWidth="1"/>
    <col min="10524" max="10524" width="9.1640625" style="108" bestFit="1" customWidth="1"/>
    <col min="10525" max="10525" width="13.5" style="108" bestFit="1" customWidth="1"/>
    <col min="10526" max="10754" width="9.1640625" style="108"/>
    <col min="10755" max="10755" width="4.5" style="108" bestFit="1" customWidth="1"/>
    <col min="10756" max="10756" width="18.33203125" style="108" bestFit="1" customWidth="1"/>
    <col min="10757" max="10757" width="19" style="108" bestFit="1" customWidth="1"/>
    <col min="10758" max="10758" width="15.5" style="108" bestFit="1" customWidth="1"/>
    <col min="10759" max="10760" width="12.5" style="108" bestFit="1" customWidth="1"/>
    <col min="10761" max="10761" width="7.1640625" style="108" bestFit="1" customWidth="1"/>
    <col min="10762" max="10762" width="10.1640625" style="108" bestFit="1" customWidth="1"/>
    <col min="10763" max="10763" width="15.83203125" style="108" bestFit="1" customWidth="1"/>
    <col min="10764" max="10764" width="15.1640625" style="108" bestFit="1" customWidth="1"/>
    <col min="10765" max="10765" width="18.33203125" style="108" bestFit="1" customWidth="1"/>
    <col min="10766" max="10766" width="13.33203125" style="108" bestFit="1" customWidth="1"/>
    <col min="10767" max="10767" width="19.33203125" style="108" customWidth="1"/>
    <col min="10768" max="10768" width="15.1640625" style="108" customWidth="1"/>
    <col min="10769" max="10769" width="21" style="108" bestFit="1" customWidth="1"/>
    <col min="10770" max="10770" width="17.1640625" style="108" bestFit="1" customWidth="1"/>
    <col min="10771" max="10771" width="16.83203125" style="108" bestFit="1" customWidth="1"/>
    <col min="10772" max="10772" width="16.6640625" style="108" bestFit="1" customWidth="1"/>
    <col min="10773" max="10773" width="15.6640625" style="108" bestFit="1" customWidth="1"/>
    <col min="10774" max="10774" width="16.33203125" style="108" bestFit="1" customWidth="1"/>
    <col min="10775" max="10775" width="17.33203125" style="108" customWidth="1"/>
    <col min="10776" max="10776" width="23.5" style="108" bestFit="1" customWidth="1"/>
    <col min="10777" max="10777" width="31.83203125" style="108" bestFit="1" customWidth="1"/>
    <col min="10778" max="10778" width="7.83203125" style="108" bestFit="1" customWidth="1"/>
    <col min="10779" max="10779" width="5.6640625" style="108" bestFit="1" customWidth="1"/>
    <col min="10780" max="10780" width="9.1640625" style="108" bestFit="1" customWidth="1"/>
    <col min="10781" max="10781" width="13.5" style="108" bestFit="1" customWidth="1"/>
    <col min="10782" max="11010" width="9.1640625" style="108"/>
    <col min="11011" max="11011" width="4.5" style="108" bestFit="1" customWidth="1"/>
    <col min="11012" max="11012" width="18.33203125" style="108" bestFit="1" customWidth="1"/>
    <col min="11013" max="11013" width="19" style="108" bestFit="1" customWidth="1"/>
    <col min="11014" max="11014" width="15.5" style="108" bestFit="1" customWidth="1"/>
    <col min="11015" max="11016" width="12.5" style="108" bestFit="1" customWidth="1"/>
    <col min="11017" max="11017" width="7.1640625" style="108" bestFit="1" customWidth="1"/>
    <col min="11018" max="11018" width="10.1640625" style="108" bestFit="1" customWidth="1"/>
    <col min="11019" max="11019" width="15.83203125" style="108" bestFit="1" customWidth="1"/>
    <col min="11020" max="11020" width="15.1640625" style="108" bestFit="1" customWidth="1"/>
    <col min="11021" max="11021" width="18.33203125" style="108" bestFit="1" customWidth="1"/>
    <col min="11022" max="11022" width="13.33203125" style="108" bestFit="1" customWidth="1"/>
    <col min="11023" max="11023" width="19.33203125" style="108" customWidth="1"/>
    <col min="11024" max="11024" width="15.1640625" style="108" customWidth="1"/>
    <col min="11025" max="11025" width="21" style="108" bestFit="1" customWidth="1"/>
    <col min="11026" max="11026" width="17.1640625" style="108" bestFit="1" customWidth="1"/>
    <col min="11027" max="11027" width="16.83203125" style="108" bestFit="1" customWidth="1"/>
    <col min="11028" max="11028" width="16.6640625" style="108" bestFit="1" customWidth="1"/>
    <col min="11029" max="11029" width="15.6640625" style="108" bestFit="1" customWidth="1"/>
    <col min="11030" max="11030" width="16.33203125" style="108" bestFit="1" customWidth="1"/>
    <col min="11031" max="11031" width="17.33203125" style="108" customWidth="1"/>
    <col min="11032" max="11032" width="23.5" style="108" bestFit="1" customWidth="1"/>
    <col min="11033" max="11033" width="31.83203125" style="108" bestFit="1" customWidth="1"/>
    <col min="11034" max="11034" width="7.83203125" style="108" bestFit="1" customWidth="1"/>
    <col min="11035" max="11035" width="5.6640625" style="108" bestFit="1" customWidth="1"/>
    <col min="11036" max="11036" width="9.1640625" style="108" bestFit="1" customWidth="1"/>
    <col min="11037" max="11037" width="13.5" style="108" bestFit="1" customWidth="1"/>
    <col min="11038" max="11266" width="9.1640625" style="108"/>
    <col min="11267" max="11267" width="4.5" style="108" bestFit="1" customWidth="1"/>
    <col min="11268" max="11268" width="18.33203125" style="108" bestFit="1" customWidth="1"/>
    <col min="11269" max="11269" width="19" style="108" bestFit="1" customWidth="1"/>
    <col min="11270" max="11270" width="15.5" style="108" bestFit="1" customWidth="1"/>
    <col min="11271" max="11272" width="12.5" style="108" bestFit="1" customWidth="1"/>
    <col min="11273" max="11273" width="7.1640625" style="108" bestFit="1" customWidth="1"/>
    <col min="11274" max="11274" width="10.1640625" style="108" bestFit="1" customWidth="1"/>
    <col min="11275" max="11275" width="15.83203125" style="108" bestFit="1" customWidth="1"/>
    <col min="11276" max="11276" width="15.1640625" style="108" bestFit="1" customWidth="1"/>
    <col min="11277" max="11277" width="18.33203125" style="108" bestFit="1" customWidth="1"/>
    <col min="11278" max="11278" width="13.33203125" style="108" bestFit="1" customWidth="1"/>
    <col min="11279" max="11279" width="19.33203125" style="108" customWidth="1"/>
    <col min="11280" max="11280" width="15.1640625" style="108" customWidth="1"/>
    <col min="11281" max="11281" width="21" style="108" bestFit="1" customWidth="1"/>
    <col min="11282" max="11282" width="17.1640625" style="108" bestFit="1" customWidth="1"/>
    <col min="11283" max="11283" width="16.83203125" style="108" bestFit="1" customWidth="1"/>
    <col min="11284" max="11284" width="16.6640625" style="108" bestFit="1" customWidth="1"/>
    <col min="11285" max="11285" width="15.6640625" style="108" bestFit="1" customWidth="1"/>
    <col min="11286" max="11286" width="16.33203125" style="108" bestFit="1" customWidth="1"/>
    <col min="11287" max="11287" width="17.33203125" style="108" customWidth="1"/>
    <col min="11288" max="11288" width="23.5" style="108" bestFit="1" customWidth="1"/>
    <col min="11289" max="11289" width="31.83203125" style="108" bestFit="1" customWidth="1"/>
    <col min="11290" max="11290" width="7.83203125" style="108" bestFit="1" customWidth="1"/>
    <col min="11291" max="11291" width="5.6640625" style="108" bestFit="1" customWidth="1"/>
    <col min="11292" max="11292" width="9.1640625" style="108" bestFit="1" customWidth="1"/>
    <col min="11293" max="11293" width="13.5" style="108" bestFit="1" customWidth="1"/>
    <col min="11294" max="11522" width="9.1640625" style="108"/>
    <col min="11523" max="11523" width="4.5" style="108" bestFit="1" customWidth="1"/>
    <col min="11524" max="11524" width="18.33203125" style="108" bestFit="1" customWidth="1"/>
    <col min="11525" max="11525" width="19" style="108" bestFit="1" customWidth="1"/>
    <col min="11526" max="11526" width="15.5" style="108" bestFit="1" customWidth="1"/>
    <col min="11527" max="11528" width="12.5" style="108" bestFit="1" customWidth="1"/>
    <col min="11529" max="11529" width="7.1640625" style="108" bestFit="1" customWidth="1"/>
    <col min="11530" max="11530" width="10.1640625" style="108" bestFit="1" customWidth="1"/>
    <col min="11531" max="11531" width="15.83203125" style="108" bestFit="1" customWidth="1"/>
    <col min="11532" max="11532" width="15.1640625" style="108" bestFit="1" customWidth="1"/>
    <col min="11533" max="11533" width="18.33203125" style="108" bestFit="1" customWidth="1"/>
    <col min="11534" max="11534" width="13.33203125" style="108" bestFit="1" customWidth="1"/>
    <col min="11535" max="11535" width="19.33203125" style="108" customWidth="1"/>
    <col min="11536" max="11536" width="15.1640625" style="108" customWidth="1"/>
    <col min="11537" max="11537" width="21" style="108" bestFit="1" customWidth="1"/>
    <col min="11538" max="11538" width="17.1640625" style="108" bestFit="1" customWidth="1"/>
    <col min="11539" max="11539" width="16.83203125" style="108" bestFit="1" customWidth="1"/>
    <col min="11540" max="11540" width="16.6640625" style="108" bestFit="1" customWidth="1"/>
    <col min="11541" max="11541" width="15.6640625" style="108" bestFit="1" customWidth="1"/>
    <col min="11542" max="11542" width="16.33203125" style="108" bestFit="1" customWidth="1"/>
    <col min="11543" max="11543" width="17.33203125" style="108" customWidth="1"/>
    <col min="11544" max="11544" width="23.5" style="108" bestFit="1" customWidth="1"/>
    <col min="11545" max="11545" width="31.83203125" style="108" bestFit="1" customWidth="1"/>
    <col min="11546" max="11546" width="7.83203125" style="108" bestFit="1" customWidth="1"/>
    <col min="11547" max="11547" width="5.6640625" style="108" bestFit="1" customWidth="1"/>
    <col min="11548" max="11548" width="9.1640625" style="108" bestFit="1" customWidth="1"/>
    <col min="11549" max="11549" width="13.5" style="108" bestFit="1" customWidth="1"/>
    <col min="11550" max="11778" width="9.1640625" style="108"/>
    <col min="11779" max="11779" width="4.5" style="108" bestFit="1" customWidth="1"/>
    <col min="11780" max="11780" width="18.33203125" style="108" bestFit="1" customWidth="1"/>
    <col min="11781" max="11781" width="19" style="108" bestFit="1" customWidth="1"/>
    <col min="11782" max="11782" width="15.5" style="108" bestFit="1" customWidth="1"/>
    <col min="11783" max="11784" width="12.5" style="108" bestFit="1" customWidth="1"/>
    <col min="11785" max="11785" width="7.1640625" style="108" bestFit="1" customWidth="1"/>
    <col min="11786" max="11786" width="10.1640625" style="108" bestFit="1" customWidth="1"/>
    <col min="11787" max="11787" width="15.83203125" style="108" bestFit="1" customWidth="1"/>
    <col min="11788" max="11788" width="15.1640625" style="108" bestFit="1" customWidth="1"/>
    <col min="11789" max="11789" width="18.33203125" style="108" bestFit="1" customWidth="1"/>
    <col min="11790" max="11790" width="13.33203125" style="108" bestFit="1" customWidth="1"/>
    <col min="11791" max="11791" width="19.33203125" style="108" customWidth="1"/>
    <col min="11792" max="11792" width="15.1640625" style="108" customWidth="1"/>
    <col min="11793" max="11793" width="21" style="108" bestFit="1" customWidth="1"/>
    <col min="11794" max="11794" width="17.1640625" style="108" bestFit="1" customWidth="1"/>
    <col min="11795" max="11795" width="16.83203125" style="108" bestFit="1" customWidth="1"/>
    <col min="11796" max="11796" width="16.6640625" style="108" bestFit="1" customWidth="1"/>
    <col min="11797" max="11797" width="15.6640625" style="108" bestFit="1" customWidth="1"/>
    <col min="11798" max="11798" width="16.33203125" style="108" bestFit="1" customWidth="1"/>
    <col min="11799" max="11799" width="17.33203125" style="108" customWidth="1"/>
    <col min="11800" max="11800" width="23.5" style="108" bestFit="1" customWidth="1"/>
    <col min="11801" max="11801" width="31.83203125" style="108" bestFit="1" customWidth="1"/>
    <col min="11802" max="11802" width="7.83203125" style="108" bestFit="1" customWidth="1"/>
    <col min="11803" max="11803" width="5.6640625" style="108" bestFit="1" customWidth="1"/>
    <col min="11804" max="11804" width="9.1640625" style="108" bestFit="1" customWidth="1"/>
    <col min="11805" max="11805" width="13.5" style="108" bestFit="1" customWidth="1"/>
    <col min="11806" max="12034" width="9.1640625" style="108"/>
    <col min="12035" max="12035" width="4.5" style="108" bestFit="1" customWidth="1"/>
    <col min="12036" max="12036" width="18.33203125" style="108" bestFit="1" customWidth="1"/>
    <col min="12037" max="12037" width="19" style="108" bestFit="1" customWidth="1"/>
    <col min="12038" max="12038" width="15.5" style="108" bestFit="1" customWidth="1"/>
    <col min="12039" max="12040" width="12.5" style="108" bestFit="1" customWidth="1"/>
    <col min="12041" max="12041" width="7.1640625" style="108" bestFit="1" customWidth="1"/>
    <col min="12042" max="12042" width="10.1640625" style="108" bestFit="1" customWidth="1"/>
    <col min="12043" max="12043" width="15.83203125" style="108" bestFit="1" customWidth="1"/>
    <col min="12044" max="12044" width="15.1640625" style="108" bestFit="1" customWidth="1"/>
    <col min="12045" max="12045" width="18.33203125" style="108" bestFit="1" customWidth="1"/>
    <col min="12046" max="12046" width="13.33203125" style="108" bestFit="1" customWidth="1"/>
    <col min="12047" max="12047" width="19.33203125" style="108" customWidth="1"/>
    <col min="12048" max="12048" width="15.1640625" style="108" customWidth="1"/>
    <col min="12049" max="12049" width="21" style="108" bestFit="1" customWidth="1"/>
    <col min="12050" max="12050" width="17.1640625" style="108" bestFit="1" customWidth="1"/>
    <col min="12051" max="12051" width="16.83203125" style="108" bestFit="1" customWidth="1"/>
    <col min="12052" max="12052" width="16.6640625" style="108" bestFit="1" customWidth="1"/>
    <col min="12053" max="12053" width="15.6640625" style="108" bestFit="1" customWidth="1"/>
    <col min="12054" max="12054" width="16.33203125" style="108" bestFit="1" customWidth="1"/>
    <col min="12055" max="12055" width="17.33203125" style="108" customWidth="1"/>
    <col min="12056" max="12056" width="23.5" style="108" bestFit="1" customWidth="1"/>
    <col min="12057" max="12057" width="31.83203125" style="108" bestFit="1" customWidth="1"/>
    <col min="12058" max="12058" width="7.83203125" style="108" bestFit="1" customWidth="1"/>
    <col min="12059" max="12059" width="5.6640625" style="108" bestFit="1" customWidth="1"/>
    <col min="12060" max="12060" width="9.1640625" style="108" bestFit="1" customWidth="1"/>
    <col min="12061" max="12061" width="13.5" style="108" bestFit="1" customWidth="1"/>
    <col min="12062" max="12290" width="9.1640625" style="108"/>
    <col min="12291" max="12291" width="4.5" style="108" bestFit="1" customWidth="1"/>
    <col min="12292" max="12292" width="18.33203125" style="108" bestFit="1" customWidth="1"/>
    <col min="12293" max="12293" width="19" style="108" bestFit="1" customWidth="1"/>
    <col min="12294" max="12294" width="15.5" style="108" bestFit="1" customWidth="1"/>
    <col min="12295" max="12296" width="12.5" style="108" bestFit="1" customWidth="1"/>
    <col min="12297" max="12297" width="7.1640625" style="108" bestFit="1" customWidth="1"/>
    <col min="12298" max="12298" width="10.1640625" style="108" bestFit="1" customWidth="1"/>
    <col min="12299" max="12299" width="15.83203125" style="108" bestFit="1" customWidth="1"/>
    <col min="12300" max="12300" width="15.1640625" style="108" bestFit="1" customWidth="1"/>
    <col min="12301" max="12301" width="18.33203125" style="108" bestFit="1" customWidth="1"/>
    <col min="12302" max="12302" width="13.33203125" style="108" bestFit="1" customWidth="1"/>
    <col min="12303" max="12303" width="19.33203125" style="108" customWidth="1"/>
    <col min="12304" max="12304" width="15.1640625" style="108" customWidth="1"/>
    <col min="12305" max="12305" width="21" style="108" bestFit="1" customWidth="1"/>
    <col min="12306" max="12306" width="17.1640625" style="108" bestFit="1" customWidth="1"/>
    <col min="12307" max="12307" width="16.83203125" style="108" bestFit="1" customWidth="1"/>
    <col min="12308" max="12308" width="16.6640625" style="108" bestFit="1" customWidth="1"/>
    <col min="12309" max="12309" width="15.6640625" style="108" bestFit="1" customWidth="1"/>
    <col min="12310" max="12310" width="16.33203125" style="108" bestFit="1" customWidth="1"/>
    <col min="12311" max="12311" width="17.33203125" style="108" customWidth="1"/>
    <col min="12312" max="12312" width="23.5" style="108" bestFit="1" customWidth="1"/>
    <col min="12313" max="12313" width="31.83203125" style="108" bestFit="1" customWidth="1"/>
    <col min="12314" max="12314" width="7.83203125" style="108" bestFit="1" customWidth="1"/>
    <col min="12315" max="12315" width="5.6640625" style="108" bestFit="1" customWidth="1"/>
    <col min="12316" max="12316" width="9.1640625" style="108" bestFit="1" customWidth="1"/>
    <col min="12317" max="12317" width="13.5" style="108" bestFit="1" customWidth="1"/>
    <col min="12318" max="12546" width="9.1640625" style="108"/>
    <col min="12547" max="12547" width="4.5" style="108" bestFit="1" customWidth="1"/>
    <col min="12548" max="12548" width="18.33203125" style="108" bestFit="1" customWidth="1"/>
    <col min="12549" max="12549" width="19" style="108" bestFit="1" customWidth="1"/>
    <col min="12550" max="12550" width="15.5" style="108" bestFit="1" customWidth="1"/>
    <col min="12551" max="12552" width="12.5" style="108" bestFit="1" customWidth="1"/>
    <col min="12553" max="12553" width="7.1640625" style="108" bestFit="1" customWidth="1"/>
    <col min="12554" max="12554" width="10.1640625" style="108" bestFit="1" customWidth="1"/>
    <col min="12555" max="12555" width="15.83203125" style="108" bestFit="1" customWidth="1"/>
    <col min="12556" max="12556" width="15.1640625" style="108" bestFit="1" customWidth="1"/>
    <col min="12557" max="12557" width="18.33203125" style="108" bestFit="1" customWidth="1"/>
    <col min="12558" max="12558" width="13.33203125" style="108" bestFit="1" customWidth="1"/>
    <col min="12559" max="12559" width="19.33203125" style="108" customWidth="1"/>
    <col min="12560" max="12560" width="15.1640625" style="108" customWidth="1"/>
    <col min="12561" max="12561" width="21" style="108" bestFit="1" customWidth="1"/>
    <col min="12562" max="12562" width="17.1640625" style="108" bestFit="1" customWidth="1"/>
    <col min="12563" max="12563" width="16.83203125" style="108" bestFit="1" customWidth="1"/>
    <col min="12564" max="12564" width="16.6640625" style="108" bestFit="1" customWidth="1"/>
    <col min="12565" max="12565" width="15.6640625" style="108" bestFit="1" customWidth="1"/>
    <col min="12566" max="12566" width="16.33203125" style="108" bestFit="1" customWidth="1"/>
    <col min="12567" max="12567" width="17.33203125" style="108" customWidth="1"/>
    <col min="12568" max="12568" width="23.5" style="108" bestFit="1" customWidth="1"/>
    <col min="12569" max="12569" width="31.83203125" style="108" bestFit="1" customWidth="1"/>
    <col min="12570" max="12570" width="7.83203125" style="108" bestFit="1" customWidth="1"/>
    <col min="12571" max="12571" width="5.6640625" style="108" bestFit="1" customWidth="1"/>
    <col min="12572" max="12572" width="9.1640625" style="108" bestFit="1" customWidth="1"/>
    <col min="12573" max="12573" width="13.5" style="108" bestFit="1" customWidth="1"/>
    <col min="12574" max="12802" width="9.1640625" style="108"/>
    <col min="12803" max="12803" width="4.5" style="108" bestFit="1" customWidth="1"/>
    <col min="12804" max="12804" width="18.33203125" style="108" bestFit="1" customWidth="1"/>
    <col min="12805" max="12805" width="19" style="108" bestFit="1" customWidth="1"/>
    <col min="12806" max="12806" width="15.5" style="108" bestFit="1" customWidth="1"/>
    <col min="12807" max="12808" width="12.5" style="108" bestFit="1" customWidth="1"/>
    <col min="12809" max="12809" width="7.1640625" style="108" bestFit="1" customWidth="1"/>
    <col min="12810" max="12810" width="10.1640625" style="108" bestFit="1" customWidth="1"/>
    <col min="12811" max="12811" width="15.83203125" style="108" bestFit="1" customWidth="1"/>
    <col min="12812" max="12812" width="15.1640625" style="108" bestFit="1" customWidth="1"/>
    <col min="12813" max="12813" width="18.33203125" style="108" bestFit="1" customWidth="1"/>
    <col min="12814" max="12814" width="13.33203125" style="108" bestFit="1" customWidth="1"/>
    <col min="12815" max="12815" width="19.33203125" style="108" customWidth="1"/>
    <col min="12816" max="12816" width="15.1640625" style="108" customWidth="1"/>
    <col min="12817" max="12817" width="21" style="108" bestFit="1" customWidth="1"/>
    <col min="12818" max="12818" width="17.1640625" style="108" bestFit="1" customWidth="1"/>
    <col min="12819" max="12819" width="16.83203125" style="108" bestFit="1" customWidth="1"/>
    <col min="12820" max="12820" width="16.6640625" style="108" bestFit="1" customWidth="1"/>
    <col min="12821" max="12821" width="15.6640625" style="108" bestFit="1" customWidth="1"/>
    <col min="12822" max="12822" width="16.33203125" style="108" bestFit="1" customWidth="1"/>
    <col min="12823" max="12823" width="17.33203125" style="108" customWidth="1"/>
    <col min="12824" max="12824" width="23.5" style="108" bestFit="1" customWidth="1"/>
    <col min="12825" max="12825" width="31.83203125" style="108" bestFit="1" customWidth="1"/>
    <col min="12826" max="12826" width="7.83203125" style="108" bestFit="1" customWidth="1"/>
    <col min="12827" max="12827" width="5.6640625" style="108" bestFit="1" customWidth="1"/>
    <col min="12828" max="12828" width="9.1640625" style="108" bestFit="1" customWidth="1"/>
    <col min="12829" max="12829" width="13.5" style="108" bestFit="1" customWidth="1"/>
    <col min="12830" max="13058" width="9.1640625" style="108"/>
    <col min="13059" max="13059" width="4.5" style="108" bestFit="1" customWidth="1"/>
    <col min="13060" max="13060" width="18.33203125" style="108" bestFit="1" customWidth="1"/>
    <col min="13061" max="13061" width="19" style="108" bestFit="1" customWidth="1"/>
    <col min="13062" max="13062" width="15.5" style="108" bestFit="1" customWidth="1"/>
    <col min="13063" max="13064" width="12.5" style="108" bestFit="1" customWidth="1"/>
    <col min="13065" max="13065" width="7.1640625" style="108" bestFit="1" customWidth="1"/>
    <col min="13066" max="13066" width="10.1640625" style="108" bestFit="1" customWidth="1"/>
    <col min="13067" max="13067" width="15.83203125" style="108" bestFit="1" customWidth="1"/>
    <col min="13068" max="13068" width="15.1640625" style="108" bestFit="1" customWidth="1"/>
    <col min="13069" max="13069" width="18.33203125" style="108" bestFit="1" customWidth="1"/>
    <col min="13070" max="13070" width="13.33203125" style="108" bestFit="1" customWidth="1"/>
    <col min="13071" max="13071" width="19.33203125" style="108" customWidth="1"/>
    <col min="13072" max="13072" width="15.1640625" style="108" customWidth="1"/>
    <col min="13073" max="13073" width="21" style="108" bestFit="1" customWidth="1"/>
    <col min="13074" max="13074" width="17.1640625" style="108" bestFit="1" customWidth="1"/>
    <col min="13075" max="13075" width="16.83203125" style="108" bestFit="1" customWidth="1"/>
    <col min="13076" max="13076" width="16.6640625" style="108" bestFit="1" customWidth="1"/>
    <col min="13077" max="13077" width="15.6640625" style="108" bestFit="1" customWidth="1"/>
    <col min="13078" max="13078" width="16.33203125" style="108" bestFit="1" customWidth="1"/>
    <col min="13079" max="13079" width="17.33203125" style="108" customWidth="1"/>
    <col min="13080" max="13080" width="23.5" style="108" bestFit="1" customWidth="1"/>
    <col min="13081" max="13081" width="31.83203125" style="108" bestFit="1" customWidth="1"/>
    <col min="13082" max="13082" width="7.83203125" style="108" bestFit="1" customWidth="1"/>
    <col min="13083" max="13083" width="5.6640625" style="108" bestFit="1" customWidth="1"/>
    <col min="13084" max="13084" width="9.1640625" style="108" bestFit="1" customWidth="1"/>
    <col min="13085" max="13085" width="13.5" style="108" bestFit="1" customWidth="1"/>
    <col min="13086" max="13314" width="9.1640625" style="108"/>
    <col min="13315" max="13315" width="4.5" style="108" bestFit="1" customWidth="1"/>
    <col min="13316" max="13316" width="18.33203125" style="108" bestFit="1" customWidth="1"/>
    <col min="13317" max="13317" width="19" style="108" bestFit="1" customWidth="1"/>
    <col min="13318" max="13318" width="15.5" style="108" bestFit="1" customWidth="1"/>
    <col min="13319" max="13320" width="12.5" style="108" bestFit="1" customWidth="1"/>
    <col min="13321" max="13321" width="7.1640625" style="108" bestFit="1" customWidth="1"/>
    <col min="13322" max="13322" width="10.1640625" style="108" bestFit="1" customWidth="1"/>
    <col min="13323" max="13323" width="15.83203125" style="108" bestFit="1" customWidth="1"/>
    <col min="13324" max="13324" width="15.1640625" style="108" bestFit="1" customWidth="1"/>
    <col min="13325" max="13325" width="18.33203125" style="108" bestFit="1" customWidth="1"/>
    <col min="13326" max="13326" width="13.33203125" style="108" bestFit="1" customWidth="1"/>
    <col min="13327" max="13327" width="19.33203125" style="108" customWidth="1"/>
    <col min="13328" max="13328" width="15.1640625" style="108" customWidth="1"/>
    <col min="13329" max="13329" width="21" style="108" bestFit="1" customWidth="1"/>
    <col min="13330" max="13330" width="17.1640625" style="108" bestFit="1" customWidth="1"/>
    <col min="13331" max="13331" width="16.83203125" style="108" bestFit="1" customWidth="1"/>
    <col min="13332" max="13332" width="16.6640625" style="108" bestFit="1" customWidth="1"/>
    <col min="13333" max="13333" width="15.6640625" style="108" bestFit="1" customWidth="1"/>
    <col min="13334" max="13334" width="16.33203125" style="108" bestFit="1" customWidth="1"/>
    <col min="13335" max="13335" width="17.33203125" style="108" customWidth="1"/>
    <col min="13336" max="13336" width="23.5" style="108" bestFit="1" customWidth="1"/>
    <col min="13337" max="13337" width="31.83203125" style="108" bestFit="1" customWidth="1"/>
    <col min="13338" max="13338" width="7.83203125" style="108" bestFit="1" customWidth="1"/>
    <col min="13339" max="13339" width="5.6640625" style="108" bestFit="1" customWidth="1"/>
    <col min="13340" max="13340" width="9.1640625" style="108" bestFit="1" customWidth="1"/>
    <col min="13341" max="13341" width="13.5" style="108" bestFit="1" customWidth="1"/>
    <col min="13342" max="13570" width="9.1640625" style="108"/>
    <col min="13571" max="13571" width="4.5" style="108" bestFit="1" customWidth="1"/>
    <col min="13572" max="13572" width="18.33203125" style="108" bestFit="1" customWidth="1"/>
    <col min="13573" max="13573" width="19" style="108" bestFit="1" customWidth="1"/>
    <col min="13574" max="13574" width="15.5" style="108" bestFit="1" customWidth="1"/>
    <col min="13575" max="13576" width="12.5" style="108" bestFit="1" customWidth="1"/>
    <col min="13577" max="13577" width="7.1640625" style="108" bestFit="1" customWidth="1"/>
    <col min="13578" max="13578" width="10.1640625" style="108" bestFit="1" customWidth="1"/>
    <col min="13579" max="13579" width="15.83203125" style="108" bestFit="1" customWidth="1"/>
    <col min="13580" max="13580" width="15.1640625" style="108" bestFit="1" customWidth="1"/>
    <col min="13581" max="13581" width="18.33203125" style="108" bestFit="1" customWidth="1"/>
    <col min="13582" max="13582" width="13.33203125" style="108" bestFit="1" customWidth="1"/>
    <col min="13583" max="13583" width="19.33203125" style="108" customWidth="1"/>
    <col min="13584" max="13584" width="15.1640625" style="108" customWidth="1"/>
    <col min="13585" max="13585" width="21" style="108" bestFit="1" customWidth="1"/>
    <col min="13586" max="13586" width="17.1640625" style="108" bestFit="1" customWidth="1"/>
    <col min="13587" max="13587" width="16.83203125" style="108" bestFit="1" customWidth="1"/>
    <col min="13588" max="13588" width="16.6640625" style="108" bestFit="1" customWidth="1"/>
    <col min="13589" max="13589" width="15.6640625" style="108" bestFit="1" customWidth="1"/>
    <col min="13590" max="13590" width="16.33203125" style="108" bestFit="1" customWidth="1"/>
    <col min="13591" max="13591" width="17.33203125" style="108" customWidth="1"/>
    <col min="13592" max="13592" width="23.5" style="108" bestFit="1" customWidth="1"/>
    <col min="13593" max="13593" width="31.83203125" style="108" bestFit="1" customWidth="1"/>
    <col min="13594" max="13594" width="7.83203125" style="108" bestFit="1" customWidth="1"/>
    <col min="13595" max="13595" width="5.6640625" style="108" bestFit="1" customWidth="1"/>
    <col min="13596" max="13596" width="9.1640625" style="108" bestFit="1" customWidth="1"/>
    <col min="13597" max="13597" width="13.5" style="108" bestFit="1" customWidth="1"/>
    <col min="13598" max="13826" width="9.1640625" style="108"/>
    <col min="13827" max="13827" width="4.5" style="108" bestFit="1" customWidth="1"/>
    <col min="13828" max="13828" width="18.33203125" style="108" bestFit="1" customWidth="1"/>
    <col min="13829" max="13829" width="19" style="108" bestFit="1" customWidth="1"/>
    <col min="13830" max="13830" width="15.5" style="108" bestFit="1" customWidth="1"/>
    <col min="13831" max="13832" width="12.5" style="108" bestFit="1" customWidth="1"/>
    <col min="13833" max="13833" width="7.1640625" style="108" bestFit="1" customWidth="1"/>
    <col min="13834" max="13834" width="10.1640625" style="108" bestFit="1" customWidth="1"/>
    <col min="13835" max="13835" width="15.83203125" style="108" bestFit="1" customWidth="1"/>
    <col min="13836" max="13836" width="15.1640625" style="108" bestFit="1" customWidth="1"/>
    <col min="13837" max="13837" width="18.33203125" style="108" bestFit="1" customWidth="1"/>
    <col min="13838" max="13838" width="13.33203125" style="108" bestFit="1" customWidth="1"/>
    <col min="13839" max="13839" width="19.33203125" style="108" customWidth="1"/>
    <col min="13840" max="13840" width="15.1640625" style="108" customWidth="1"/>
    <col min="13841" max="13841" width="21" style="108" bestFit="1" customWidth="1"/>
    <col min="13842" max="13842" width="17.1640625" style="108" bestFit="1" customWidth="1"/>
    <col min="13843" max="13843" width="16.83203125" style="108" bestFit="1" customWidth="1"/>
    <col min="13844" max="13844" width="16.6640625" style="108" bestFit="1" customWidth="1"/>
    <col min="13845" max="13845" width="15.6640625" style="108" bestFit="1" customWidth="1"/>
    <col min="13846" max="13846" width="16.33203125" style="108" bestFit="1" customWidth="1"/>
    <col min="13847" max="13847" width="17.33203125" style="108" customWidth="1"/>
    <col min="13848" max="13848" width="23.5" style="108" bestFit="1" customWidth="1"/>
    <col min="13849" max="13849" width="31.83203125" style="108" bestFit="1" customWidth="1"/>
    <col min="13850" max="13850" width="7.83203125" style="108" bestFit="1" customWidth="1"/>
    <col min="13851" max="13851" width="5.6640625" style="108" bestFit="1" customWidth="1"/>
    <col min="13852" max="13852" width="9.1640625" style="108" bestFit="1" customWidth="1"/>
    <col min="13853" max="13853" width="13.5" style="108" bestFit="1" customWidth="1"/>
    <col min="13854" max="14082" width="9.1640625" style="108"/>
    <col min="14083" max="14083" width="4.5" style="108" bestFit="1" customWidth="1"/>
    <col min="14084" max="14084" width="18.33203125" style="108" bestFit="1" customWidth="1"/>
    <col min="14085" max="14085" width="19" style="108" bestFit="1" customWidth="1"/>
    <col min="14086" max="14086" width="15.5" style="108" bestFit="1" customWidth="1"/>
    <col min="14087" max="14088" width="12.5" style="108" bestFit="1" customWidth="1"/>
    <col min="14089" max="14089" width="7.1640625" style="108" bestFit="1" customWidth="1"/>
    <col min="14090" max="14090" width="10.1640625" style="108" bestFit="1" customWidth="1"/>
    <col min="14091" max="14091" width="15.83203125" style="108" bestFit="1" customWidth="1"/>
    <col min="14092" max="14092" width="15.1640625" style="108" bestFit="1" customWidth="1"/>
    <col min="14093" max="14093" width="18.33203125" style="108" bestFit="1" customWidth="1"/>
    <col min="14094" max="14094" width="13.33203125" style="108" bestFit="1" customWidth="1"/>
    <col min="14095" max="14095" width="19.33203125" style="108" customWidth="1"/>
    <col min="14096" max="14096" width="15.1640625" style="108" customWidth="1"/>
    <col min="14097" max="14097" width="21" style="108" bestFit="1" customWidth="1"/>
    <col min="14098" max="14098" width="17.1640625" style="108" bestFit="1" customWidth="1"/>
    <col min="14099" max="14099" width="16.83203125" style="108" bestFit="1" customWidth="1"/>
    <col min="14100" max="14100" width="16.6640625" style="108" bestFit="1" customWidth="1"/>
    <col min="14101" max="14101" width="15.6640625" style="108" bestFit="1" customWidth="1"/>
    <col min="14102" max="14102" width="16.33203125" style="108" bestFit="1" customWidth="1"/>
    <col min="14103" max="14103" width="17.33203125" style="108" customWidth="1"/>
    <col min="14104" max="14104" width="23.5" style="108" bestFit="1" customWidth="1"/>
    <col min="14105" max="14105" width="31.83203125" style="108" bestFit="1" customWidth="1"/>
    <col min="14106" max="14106" width="7.83203125" style="108" bestFit="1" customWidth="1"/>
    <col min="14107" max="14107" width="5.6640625" style="108" bestFit="1" customWidth="1"/>
    <col min="14108" max="14108" width="9.1640625" style="108" bestFit="1" customWidth="1"/>
    <col min="14109" max="14109" width="13.5" style="108" bestFit="1" customWidth="1"/>
    <col min="14110" max="14338" width="9.1640625" style="108"/>
    <col min="14339" max="14339" width="4.5" style="108" bestFit="1" customWidth="1"/>
    <col min="14340" max="14340" width="18.33203125" style="108" bestFit="1" customWidth="1"/>
    <col min="14341" max="14341" width="19" style="108" bestFit="1" customWidth="1"/>
    <col min="14342" max="14342" width="15.5" style="108" bestFit="1" customWidth="1"/>
    <col min="14343" max="14344" width="12.5" style="108" bestFit="1" customWidth="1"/>
    <col min="14345" max="14345" width="7.1640625" style="108" bestFit="1" customWidth="1"/>
    <col min="14346" max="14346" width="10.1640625" style="108" bestFit="1" customWidth="1"/>
    <col min="14347" max="14347" width="15.83203125" style="108" bestFit="1" customWidth="1"/>
    <col min="14348" max="14348" width="15.1640625" style="108" bestFit="1" customWidth="1"/>
    <col min="14349" max="14349" width="18.33203125" style="108" bestFit="1" customWidth="1"/>
    <col min="14350" max="14350" width="13.33203125" style="108" bestFit="1" customWidth="1"/>
    <col min="14351" max="14351" width="19.33203125" style="108" customWidth="1"/>
    <col min="14352" max="14352" width="15.1640625" style="108" customWidth="1"/>
    <col min="14353" max="14353" width="21" style="108" bestFit="1" customWidth="1"/>
    <col min="14354" max="14354" width="17.1640625" style="108" bestFit="1" customWidth="1"/>
    <col min="14355" max="14355" width="16.83203125" style="108" bestFit="1" customWidth="1"/>
    <col min="14356" max="14356" width="16.6640625" style="108" bestFit="1" customWidth="1"/>
    <col min="14357" max="14357" width="15.6640625" style="108" bestFit="1" customWidth="1"/>
    <col min="14358" max="14358" width="16.33203125" style="108" bestFit="1" customWidth="1"/>
    <col min="14359" max="14359" width="17.33203125" style="108" customWidth="1"/>
    <col min="14360" max="14360" width="23.5" style="108" bestFit="1" customWidth="1"/>
    <col min="14361" max="14361" width="31.83203125" style="108" bestFit="1" customWidth="1"/>
    <col min="14362" max="14362" width="7.83203125" style="108" bestFit="1" customWidth="1"/>
    <col min="14363" max="14363" width="5.6640625" style="108" bestFit="1" customWidth="1"/>
    <col min="14364" max="14364" width="9.1640625" style="108" bestFit="1" customWidth="1"/>
    <col min="14365" max="14365" width="13.5" style="108" bestFit="1" customWidth="1"/>
    <col min="14366" max="14594" width="9.1640625" style="108"/>
    <col min="14595" max="14595" width="4.5" style="108" bestFit="1" customWidth="1"/>
    <col min="14596" max="14596" width="18.33203125" style="108" bestFit="1" customWidth="1"/>
    <col min="14597" max="14597" width="19" style="108" bestFit="1" customWidth="1"/>
    <col min="14598" max="14598" width="15.5" style="108" bestFit="1" customWidth="1"/>
    <col min="14599" max="14600" width="12.5" style="108" bestFit="1" customWidth="1"/>
    <col min="14601" max="14601" width="7.1640625" style="108" bestFit="1" customWidth="1"/>
    <col min="14602" max="14602" width="10.1640625" style="108" bestFit="1" customWidth="1"/>
    <col min="14603" max="14603" width="15.83203125" style="108" bestFit="1" customWidth="1"/>
    <col min="14604" max="14604" width="15.1640625" style="108" bestFit="1" customWidth="1"/>
    <col min="14605" max="14605" width="18.33203125" style="108" bestFit="1" customWidth="1"/>
    <col min="14606" max="14606" width="13.33203125" style="108" bestFit="1" customWidth="1"/>
    <col min="14607" max="14607" width="19.33203125" style="108" customWidth="1"/>
    <col min="14608" max="14608" width="15.1640625" style="108" customWidth="1"/>
    <col min="14609" max="14609" width="21" style="108" bestFit="1" customWidth="1"/>
    <col min="14610" max="14610" width="17.1640625" style="108" bestFit="1" customWidth="1"/>
    <col min="14611" max="14611" width="16.83203125" style="108" bestFit="1" customWidth="1"/>
    <col min="14612" max="14612" width="16.6640625" style="108" bestFit="1" customWidth="1"/>
    <col min="14613" max="14613" width="15.6640625" style="108" bestFit="1" customWidth="1"/>
    <col min="14614" max="14614" width="16.33203125" style="108" bestFit="1" customWidth="1"/>
    <col min="14615" max="14615" width="17.33203125" style="108" customWidth="1"/>
    <col min="14616" max="14616" width="23.5" style="108" bestFit="1" customWidth="1"/>
    <col min="14617" max="14617" width="31.83203125" style="108" bestFit="1" customWidth="1"/>
    <col min="14618" max="14618" width="7.83203125" style="108" bestFit="1" customWidth="1"/>
    <col min="14619" max="14619" width="5.6640625" style="108" bestFit="1" customWidth="1"/>
    <col min="14620" max="14620" width="9.1640625" style="108" bestFit="1" customWidth="1"/>
    <col min="14621" max="14621" width="13.5" style="108" bestFit="1" customWidth="1"/>
    <col min="14622" max="14850" width="9.1640625" style="108"/>
    <col min="14851" max="14851" width="4.5" style="108" bestFit="1" customWidth="1"/>
    <col min="14852" max="14852" width="18.33203125" style="108" bestFit="1" customWidth="1"/>
    <col min="14853" max="14853" width="19" style="108" bestFit="1" customWidth="1"/>
    <col min="14854" max="14854" width="15.5" style="108" bestFit="1" customWidth="1"/>
    <col min="14855" max="14856" width="12.5" style="108" bestFit="1" customWidth="1"/>
    <col min="14857" max="14857" width="7.1640625" style="108" bestFit="1" customWidth="1"/>
    <col min="14858" max="14858" width="10.1640625" style="108" bestFit="1" customWidth="1"/>
    <col min="14859" max="14859" width="15.83203125" style="108" bestFit="1" customWidth="1"/>
    <col min="14860" max="14860" width="15.1640625" style="108" bestFit="1" customWidth="1"/>
    <col min="14861" max="14861" width="18.33203125" style="108" bestFit="1" customWidth="1"/>
    <col min="14862" max="14862" width="13.33203125" style="108" bestFit="1" customWidth="1"/>
    <col min="14863" max="14863" width="19.33203125" style="108" customWidth="1"/>
    <col min="14864" max="14864" width="15.1640625" style="108" customWidth="1"/>
    <col min="14865" max="14865" width="21" style="108" bestFit="1" customWidth="1"/>
    <col min="14866" max="14866" width="17.1640625" style="108" bestFit="1" customWidth="1"/>
    <col min="14867" max="14867" width="16.83203125" style="108" bestFit="1" customWidth="1"/>
    <col min="14868" max="14868" width="16.6640625" style="108" bestFit="1" customWidth="1"/>
    <col min="14869" max="14869" width="15.6640625" style="108" bestFit="1" customWidth="1"/>
    <col min="14870" max="14870" width="16.33203125" style="108" bestFit="1" customWidth="1"/>
    <col min="14871" max="14871" width="17.33203125" style="108" customWidth="1"/>
    <col min="14872" max="14872" width="23.5" style="108" bestFit="1" customWidth="1"/>
    <col min="14873" max="14873" width="31.83203125" style="108" bestFit="1" customWidth="1"/>
    <col min="14874" max="14874" width="7.83203125" style="108" bestFit="1" customWidth="1"/>
    <col min="14875" max="14875" width="5.6640625" style="108" bestFit="1" customWidth="1"/>
    <col min="14876" max="14876" width="9.1640625" style="108" bestFit="1" customWidth="1"/>
    <col min="14877" max="14877" width="13.5" style="108" bestFit="1" customWidth="1"/>
    <col min="14878" max="15106" width="9.1640625" style="108"/>
    <col min="15107" max="15107" width="4.5" style="108" bestFit="1" customWidth="1"/>
    <col min="15108" max="15108" width="18.33203125" style="108" bestFit="1" customWidth="1"/>
    <col min="15109" max="15109" width="19" style="108" bestFit="1" customWidth="1"/>
    <col min="15110" max="15110" width="15.5" style="108" bestFit="1" customWidth="1"/>
    <col min="15111" max="15112" width="12.5" style="108" bestFit="1" customWidth="1"/>
    <col min="15113" max="15113" width="7.1640625" style="108" bestFit="1" customWidth="1"/>
    <col min="15114" max="15114" width="10.1640625" style="108" bestFit="1" customWidth="1"/>
    <col min="15115" max="15115" width="15.83203125" style="108" bestFit="1" customWidth="1"/>
    <col min="15116" max="15116" width="15.1640625" style="108" bestFit="1" customWidth="1"/>
    <col min="15117" max="15117" width="18.33203125" style="108" bestFit="1" customWidth="1"/>
    <col min="15118" max="15118" width="13.33203125" style="108" bestFit="1" customWidth="1"/>
    <col min="15119" max="15119" width="19.33203125" style="108" customWidth="1"/>
    <col min="15120" max="15120" width="15.1640625" style="108" customWidth="1"/>
    <col min="15121" max="15121" width="21" style="108" bestFit="1" customWidth="1"/>
    <col min="15122" max="15122" width="17.1640625" style="108" bestFit="1" customWidth="1"/>
    <col min="15123" max="15123" width="16.83203125" style="108" bestFit="1" customWidth="1"/>
    <col min="15124" max="15124" width="16.6640625" style="108" bestFit="1" customWidth="1"/>
    <col min="15125" max="15125" width="15.6640625" style="108" bestFit="1" customWidth="1"/>
    <col min="15126" max="15126" width="16.33203125" style="108" bestFit="1" customWidth="1"/>
    <col min="15127" max="15127" width="17.33203125" style="108" customWidth="1"/>
    <col min="15128" max="15128" width="23.5" style="108" bestFit="1" customWidth="1"/>
    <col min="15129" max="15129" width="31.83203125" style="108" bestFit="1" customWidth="1"/>
    <col min="15130" max="15130" width="7.83203125" style="108" bestFit="1" customWidth="1"/>
    <col min="15131" max="15131" width="5.6640625" style="108" bestFit="1" customWidth="1"/>
    <col min="15132" max="15132" width="9.1640625" style="108" bestFit="1" customWidth="1"/>
    <col min="15133" max="15133" width="13.5" style="108" bestFit="1" customWidth="1"/>
    <col min="15134" max="15362" width="9.1640625" style="108"/>
    <col min="15363" max="15363" width="4.5" style="108" bestFit="1" customWidth="1"/>
    <col min="15364" max="15364" width="18.33203125" style="108" bestFit="1" customWidth="1"/>
    <col min="15365" max="15365" width="19" style="108" bestFit="1" customWidth="1"/>
    <col min="15366" max="15366" width="15.5" style="108" bestFit="1" customWidth="1"/>
    <col min="15367" max="15368" width="12.5" style="108" bestFit="1" customWidth="1"/>
    <col min="15369" max="15369" width="7.1640625" style="108" bestFit="1" customWidth="1"/>
    <col min="15370" max="15370" width="10.1640625" style="108" bestFit="1" customWidth="1"/>
    <col min="15371" max="15371" width="15.83203125" style="108" bestFit="1" customWidth="1"/>
    <col min="15372" max="15372" width="15.1640625" style="108" bestFit="1" customWidth="1"/>
    <col min="15373" max="15373" width="18.33203125" style="108" bestFit="1" customWidth="1"/>
    <col min="15374" max="15374" width="13.33203125" style="108" bestFit="1" customWidth="1"/>
    <col min="15375" max="15375" width="19.33203125" style="108" customWidth="1"/>
    <col min="15376" max="15376" width="15.1640625" style="108" customWidth="1"/>
    <col min="15377" max="15377" width="21" style="108" bestFit="1" customWidth="1"/>
    <col min="15378" max="15378" width="17.1640625" style="108" bestFit="1" customWidth="1"/>
    <col min="15379" max="15379" width="16.83203125" style="108" bestFit="1" customWidth="1"/>
    <col min="15380" max="15380" width="16.6640625" style="108" bestFit="1" customWidth="1"/>
    <col min="15381" max="15381" width="15.6640625" style="108" bestFit="1" customWidth="1"/>
    <col min="15382" max="15382" width="16.33203125" style="108" bestFit="1" customWidth="1"/>
    <col min="15383" max="15383" width="17.33203125" style="108" customWidth="1"/>
    <col min="15384" max="15384" width="23.5" style="108" bestFit="1" customWidth="1"/>
    <col min="15385" max="15385" width="31.83203125" style="108" bestFit="1" customWidth="1"/>
    <col min="15386" max="15386" width="7.83203125" style="108" bestFit="1" customWidth="1"/>
    <col min="15387" max="15387" width="5.6640625" style="108" bestFit="1" customWidth="1"/>
    <col min="15388" max="15388" width="9.1640625" style="108" bestFit="1" customWidth="1"/>
    <col min="15389" max="15389" width="13.5" style="108" bestFit="1" customWidth="1"/>
    <col min="15390" max="15618" width="9.1640625" style="108"/>
    <col min="15619" max="15619" width="4.5" style="108" bestFit="1" customWidth="1"/>
    <col min="15620" max="15620" width="18.33203125" style="108" bestFit="1" customWidth="1"/>
    <col min="15621" max="15621" width="19" style="108" bestFit="1" customWidth="1"/>
    <col min="15622" max="15622" width="15.5" style="108" bestFit="1" customWidth="1"/>
    <col min="15623" max="15624" width="12.5" style="108" bestFit="1" customWidth="1"/>
    <col min="15625" max="15625" width="7.1640625" style="108" bestFit="1" customWidth="1"/>
    <col min="15626" max="15626" width="10.1640625" style="108" bestFit="1" customWidth="1"/>
    <col min="15627" max="15627" width="15.83203125" style="108" bestFit="1" customWidth="1"/>
    <col min="15628" max="15628" width="15.1640625" style="108" bestFit="1" customWidth="1"/>
    <col min="15629" max="15629" width="18.33203125" style="108" bestFit="1" customWidth="1"/>
    <col min="15630" max="15630" width="13.33203125" style="108" bestFit="1" customWidth="1"/>
    <col min="15631" max="15631" width="19.33203125" style="108" customWidth="1"/>
    <col min="15632" max="15632" width="15.1640625" style="108" customWidth="1"/>
    <col min="15633" max="15633" width="21" style="108" bestFit="1" customWidth="1"/>
    <col min="15634" max="15634" width="17.1640625" style="108" bestFit="1" customWidth="1"/>
    <col min="15635" max="15635" width="16.83203125" style="108" bestFit="1" customWidth="1"/>
    <col min="15636" max="15636" width="16.6640625" style="108" bestFit="1" customWidth="1"/>
    <col min="15637" max="15637" width="15.6640625" style="108" bestFit="1" customWidth="1"/>
    <col min="15638" max="15638" width="16.33203125" style="108" bestFit="1" customWidth="1"/>
    <col min="15639" max="15639" width="17.33203125" style="108" customWidth="1"/>
    <col min="15640" max="15640" width="23.5" style="108" bestFit="1" customWidth="1"/>
    <col min="15641" max="15641" width="31.83203125" style="108" bestFit="1" customWidth="1"/>
    <col min="15642" max="15642" width="7.83203125" style="108" bestFit="1" customWidth="1"/>
    <col min="15643" max="15643" width="5.6640625" style="108" bestFit="1" customWidth="1"/>
    <col min="15644" max="15644" width="9.1640625" style="108" bestFit="1" customWidth="1"/>
    <col min="15645" max="15645" width="13.5" style="108" bestFit="1" customWidth="1"/>
    <col min="15646" max="15874" width="9.1640625" style="108"/>
    <col min="15875" max="15875" width="4.5" style="108" bestFit="1" customWidth="1"/>
    <col min="15876" max="15876" width="18.33203125" style="108" bestFit="1" customWidth="1"/>
    <col min="15877" max="15877" width="19" style="108" bestFit="1" customWidth="1"/>
    <col min="15878" max="15878" width="15.5" style="108" bestFit="1" customWidth="1"/>
    <col min="15879" max="15880" width="12.5" style="108" bestFit="1" customWidth="1"/>
    <col min="15881" max="15881" width="7.1640625" style="108" bestFit="1" customWidth="1"/>
    <col min="15882" max="15882" width="10.1640625" style="108" bestFit="1" customWidth="1"/>
    <col min="15883" max="15883" width="15.83203125" style="108" bestFit="1" customWidth="1"/>
    <col min="15884" max="15884" width="15.1640625" style="108" bestFit="1" customWidth="1"/>
    <col min="15885" max="15885" width="18.33203125" style="108" bestFit="1" customWidth="1"/>
    <col min="15886" max="15886" width="13.33203125" style="108" bestFit="1" customWidth="1"/>
    <col min="15887" max="15887" width="19.33203125" style="108" customWidth="1"/>
    <col min="15888" max="15888" width="15.1640625" style="108" customWidth="1"/>
    <col min="15889" max="15889" width="21" style="108" bestFit="1" customWidth="1"/>
    <col min="15890" max="15890" width="17.1640625" style="108" bestFit="1" customWidth="1"/>
    <col min="15891" max="15891" width="16.83203125" style="108" bestFit="1" customWidth="1"/>
    <col min="15892" max="15892" width="16.6640625" style="108" bestFit="1" customWidth="1"/>
    <col min="15893" max="15893" width="15.6640625" style="108" bestFit="1" customWidth="1"/>
    <col min="15894" max="15894" width="16.33203125" style="108" bestFit="1" customWidth="1"/>
    <col min="15895" max="15895" width="17.33203125" style="108" customWidth="1"/>
    <col min="15896" max="15896" width="23.5" style="108" bestFit="1" customWidth="1"/>
    <col min="15897" max="15897" width="31.83203125" style="108" bestFit="1" customWidth="1"/>
    <col min="15898" max="15898" width="7.83203125" style="108" bestFit="1" customWidth="1"/>
    <col min="15899" max="15899" width="5.6640625" style="108" bestFit="1" customWidth="1"/>
    <col min="15900" max="15900" width="9.1640625" style="108" bestFit="1" customWidth="1"/>
    <col min="15901" max="15901" width="13.5" style="108" bestFit="1" customWidth="1"/>
    <col min="15902" max="16130" width="9.1640625" style="108"/>
    <col min="16131" max="16131" width="4.5" style="108" bestFit="1" customWidth="1"/>
    <col min="16132" max="16132" width="18.33203125" style="108" bestFit="1" customWidth="1"/>
    <col min="16133" max="16133" width="19" style="108" bestFit="1" customWidth="1"/>
    <col min="16134" max="16134" width="15.5" style="108" bestFit="1" customWidth="1"/>
    <col min="16135" max="16136" width="12.5" style="108" bestFit="1" customWidth="1"/>
    <col min="16137" max="16137" width="7.1640625" style="108" bestFit="1" customWidth="1"/>
    <col min="16138" max="16138" width="10.1640625" style="108" bestFit="1" customWidth="1"/>
    <col min="16139" max="16139" width="15.83203125" style="108" bestFit="1" customWidth="1"/>
    <col min="16140" max="16140" width="15.1640625" style="108" bestFit="1" customWidth="1"/>
    <col min="16141" max="16141" width="18.33203125" style="108" bestFit="1" customWidth="1"/>
    <col min="16142" max="16142" width="13.33203125" style="108" bestFit="1" customWidth="1"/>
    <col min="16143" max="16143" width="19.33203125" style="108" customWidth="1"/>
    <col min="16144" max="16144" width="15.1640625" style="108" customWidth="1"/>
    <col min="16145" max="16145" width="21" style="108" bestFit="1" customWidth="1"/>
    <col min="16146" max="16146" width="17.1640625" style="108" bestFit="1" customWidth="1"/>
    <col min="16147" max="16147" width="16.83203125" style="108" bestFit="1" customWidth="1"/>
    <col min="16148" max="16148" width="16.6640625" style="108" bestFit="1" customWidth="1"/>
    <col min="16149" max="16149" width="15.6640625" style="108" bestFit="1" customWidth="1"/>
    <col min="16150" max="16150" width="16.33203125" style="108" bestFit="1" customWidth="1"/>
    <col min="16151" max="16151" width="17.33203125" style="108" customWidth="1"/>
    <col min="16152" max="16152" width="23.5" style="108" bestFit="1" customWidth="1"/>
    <col min="16153" max="16153" width="31.83203125" style="108" bestFit="1" customWidth="1"/>
    <col min="16154" max="16154" width="7.83203125" style="108" bestFit="1" customWidth="1"/>
    <col min="16155" max="16155" width="5.6640625" style="108" bestFit="1" customWidth="1"/>
    <col min="16156" max="16156" width="9.1640625" style="108" bestFit="1" customWidth="1"/>
    <col min="16157" max="16157" width="13.5" style="108" bestFit="1" customWidth="1"/>
    <col min="16158" max="16384" width="9.1640625" style="108"/>
  </cols>
  <sheetData>
    <row r="1" spans="1:45" ht="18">
      <c r="E1" s="189"/>
      <c r="F1" s="189"/>
      <c r="G1" s="189"/>
      <c r="H1" s="189"/>
      <c r="I1" s="189"/>
      <c r="J1" s="189"/>
      <c r="K1" s="189"/>
      <c r="L1" s="189"/>
      <c r="M1" s="189"/>
      <c r="R1" s="151" t="s">
        <v>499</v>
      </c>
    </row>
    <row r="2" spans="1:45" ht="18">
      <c r="E2" s="189"/>
      <c r="F2" s="189"/>
      <c r="G2" s="189"/>
      <c r="H2" s="189"/>
      <c r="I2" s="189"/>
      <c r="J2" s="189"/>
      <c r="K2" s="189"/>
      <c r="L2" s="189"/>
      <c r="M2" s="189"/>
      <c r="R2" s="153" t="s">
        <v>0</v>
      </c>
    </row>
    <row r="3" spans="1:45" ht="18">
      <c r="E3" s="189"/>
      <c r="F3" s="189"/>
      <c r="G3" s="189"/>
      <c r="H3" s="189"/>
      <c r="I3" s="189"/>
      <c r="J3" s="189"/>
      <c r="K3" s="189"/>
      <c r="L3" s="189"/>
      <c r="M3" s="189"/>
      <c r="R3" s="153" t="s">
        <v>1</v>
      </c>
    </row>
    <row r="4" spans="1:45" ht="16">
      <c r="A4" s="420" t="s">
        <v>500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</row>
    <row r="5" spans="1:45" ht="16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</row>
    <row r="6" spans="1:45" ht="16">
      <c r="A6" s="438" t="s">
        <v>641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</row>
    <row r="7" spans="1:45" ht="16">
      <c r="A7" s="377" t="s">
        <v>636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</row>
    <row r="8" spans="1:45" ht="16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</row>
    <row r="9" spans="1:45" ht="16">
      <c r="A9" s="376" t="s">
        <v>642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</row>
    <row r="10" spans="1:45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243"/>
    </row>
    <row r="11" spans="1:45" s="234" customFormat="1" ht="158.25" customHeight="1">
      <c r="A11" s="145" t="s">
        <v>6</v>
      </c>
      <c r="B11" s="145" t="s">
        <v>7</v>
      </c>
      <c r="C11" s="145" t="s">
        <v>8</v>
      </c>
      <c r="D11" s="64" t="s">
        <v>501</v>
      </c>
      <c r="E11" s="64" t="s">
        <v>502</v>
      </c>
      <c r="F11" s="145" t="s">
        <v>503</v>
      </c>
      <c r="G11" s="146" t="s">
        <v>504</v>
      </c>
      <c r="H11" s="145" t="s">
        <v>505</v>
      </c>
      <c r="I11" s="145" t="s">
        <v>506</v>
      </c>
      <c r="J11" s="145" t="s">
        <v>507</v>
      </c>
      <c r="K11" s="145" t="s">
        <v>508</v>
      </c>
      <c r="L11" s="145" t="s">
        <v>509</v>
      </c>
      <c r="M11" s="244" t="s">
        <v>510</v>
      </c>
      <c r="N11" s="157" t="s">
        <v>511</v>
      </c>
      <c r="O11" s="147" t="s">
        <v>512</v>
      </c>
      <c r="P11" s="147" t="s">
        <v>513</v>
      </c>
      <c r="Q11" s="147" t="s">
        <v>514</v>
      </c>
      <c r="R11" s="145" t="s">
        <v>515</v>
      </c>
    </row>
    <row r="12" spans="1:45" ht="15.75" customHeight="1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66">
        <v>17</v>
      </c>
      <c r="R12" s="66">
        <v>18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</row>
    <row r="13" spans="1:45" s="247" customFormat="1" ht="28">
      <c r="A13" s="172" t="s">
        <v>30</v>
      </c>
      <c r="B13" s="173" t="s">
        <v>31</v>
      </c>
      <c r="C13" s="245" t="s">
        <v>203</v>
      </c>
      <c r="D13" s="246" t="s">
        <v>551</v>
      </c>
      <c r="E13" s="245" t="s">
        <v>123</v>
      </c>
      <c r="F13" s="246" t="s">
        <v>643</v>
      </c>
      <c r="G13" s="245" t="s">
        <v>203</v>
      </c>
      <c r="H13" s="245" t="s">
        <v>644</v>
      </c>
      <c r="I13" s="245" t="s">
        <v>644</v>
      </c>
      <c r="J13" s="245" t="s">
        <v>644</v>
      </c>
      <c r="K13" s="245" t="s">
        <v>644</v>
      </c>
      <c r="L13" s="245" t="s">
        <v>644</v>
      </c>
      <c r="M13" s="245" t="s">
        <v>550</v>
      </c>
      <c r="N13" s="245" t="s">
        <v>644</v>
      </c>
      <c r="O13" s="245" t="s">
        <v>644</v>
      </c>
      <c r="P13" s="245" t="s">
        <v>644</v>
      </c>
      <c r="Q13" s="245" t="s">
        <v>549</v>
      </c>
      <c r="R13" s="245" t="s">
        <v>549</v>
      </c>
      <c r="S13" s="237"/>
      <c r="T13" s="237"/>
      <c r="U13" s="237"/>
      <c r="V13" s="237"/>
      <c r="W13" s="237"/>
      <c r="X13" s="237"/>
      <c r="Y13" s="237"/>
      <c r="Z13" s="234"/>
      <c r="AA13" s="234"/>
      <c r="AB13" s="234"/>
      <c r="AC13" s="234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</row>
    <row r="14" spans="1:45" ht="16">
      <c r="A14" s="13" t="s">
        <v>32</v>
      </c>
      <c r="B14" s="14" t="s">
        <v>33</v>
      </c>
      <c r="C14" s="66" t="s">
        <v>203</v>
      </c>
      <c r="D14" s="66" t="s">
        <v>203</v>
      </c>
      <c r="E14" s="66" t="s">
        <v>203</v>
      </c>
      <c r="F14" s="66" t="s">
        <v>203</v>
      </c>
      <c r="G14" s="66" t="s">
        <v>203</v>
      </c>
      <c r="H14" s="66" t="s">
        <v>644</v>
      </c>
      <c r="I14" s="66" t="s">
        <v>644</v>
      </c>
      <c r="J14" s="66" t="s">
        <v>644</v>
      </c>
      <c r="K14" s="66" t="s">
        <v>644</v>
      </c>
      <c r="L14" s="66" t="s">
        <v>644</v>
      </c>
      <c r="M14" s="66" t="s">
        <v>203</v>
      </c>
      <c r="N14" s="66" t="s">
        <v>644</v>
      </c>
      <c r="O14" s="66" t="s">
        <v>644</v>
      </c>
      <c r="P14" s="66" t="s">
        <v>644</v>
      </c>
      <c r="Q14" s="66" t="s">
        <v>549</v>
      </c>
      <c r="R14" s="66" t="s">
        <v>549</v>
      </c>
    </row>
    <row r="15" spans="1:45" ht="16">
      <c r="A15" s="13" t="s">
        <v>34</v>
      </c>
      <c r="B15" s="163" t="s">
        <v>35</v>
      </c>
      <c r="C15" s="66" t="s">
        <v>203</v>
      </c>
      <c r="D15" s="66" t="s">
        <v>203</v>
      </c>
      <c r="E15" s="66" t="s">
        <v>203</v>
      </c>
      <c r="F15" s="66" t="s">
        <v>203</v>
      </c>
      <c r="G15" s="66" t="s">
        <v>203</v>
      </c>
      <c r="H15" s="66" t="s">
        <v>644</v>
      </c>
      <c r="I15" s="66" t="s">
        <v>644</v>
      </c>
      <c r="J15" s="66" t="s">
        <v>644</v>
      </c>
      <c r="K15" s="66" t="s">
        <v>644</v>
      </c>
      <c r="L15" s="66" t="s">
        <v>644</v>
      </c>
      <c r="M15" s="66" t="s">
        <v>203</v>
      </c>
      <c r="N15" s="66" t="s">
        <v>644</v>
      </c>
      <c r="O15" s="66" t="s">
        <v>644</v>
      </c>
      <c r="P15" s="66" t="s">
        <v>644</v>
      </c>
      <c r="Q15" s="66" t="s">
        <v>549</v>
      </c>
      <c r="R15" s="66" t="s">
        <v>549</v>
      </c>
    </row>
    <row r="16" spans="1:45" ht="48">
      <c r="A16" s="13" t="s">
        <v>36</v>
      </c>
      <c r="B16" s="14" t="s">
        <v>37</v>
      </c>
      <c r="C16" s="66" t="s">
        <v>203</v>
      </c>
      <c r="D16" s="66" t="s">
        <v>203</v>
      </c>
      <c r="E16" s="66" t="s">
        <v>203</v>
      </c>
      <c r="F16" s="66" t="s">
        <v>203</v>
      </c>
      <c r="G16" s="66" t="s">
        <v>203</v>
      </c>
      <c r="H16" s="66" t="s">
        <v>644</v>
      </c>
      <c r="I16" s="66" t="s">
        <v>644</v>
      </c>
      <c r="J16" s="66" t="s">
        <v>644</v>
      </c>
      <c r="K16" s="66" t="s">
        <v>644</v>
      </c>
      <c r="L16" s="66" t="s">
        <v>644</v>
      </c>
      <c r="M16" s="66" t="s">
        <v>203</v>
      </c>
      <c r="N16" s="66" t="s">
        <v>644</v>
      </c>
      <c r="O16" s="66" t="s">
        <v>644</v>
      </c>
      <c r="P16" s="66" t="s">
        <v>644</v>
      </c>
      <c r="Q16" s="66" t="s">
        <v>549</v>
      </c>
      <c r="R16" s="66" t="s">
        <v>549</v>
      </c>
    </row>
    <row r="17" spans="1:29" ht="32">
      <c r="A17" s="13" t="s">
        <v>38</v>
      </c>
      <c r="B17" s="14" t="s">
        <v>39</v>
      </c>
      <c r="C17" s="66" t="s">
        <v>203</v>
      </c>
      <c r="D17" s="66" t="s">
        <v>203</v>
      </c>
      <c r="E17" s="66" t="s">
        <v>203</v>
      </c>
      <c r="F17" s="66" t="s">
        <v>203</v>
      </c>
      <c r="G17" s="66" t="s">
        <v>203</v>
      </c>
      <c r="H17" s="66" t="s">
        <v>644</v>
      </c>
      <c r="I17" s="66" t="s">
        <v>644</v>
      </c>
      <c r="J17" s="66" t="s">
        <v>644</v>
      </c>
      <c r="K17" s="66" t="s">
        <v>644</v>
      </c>
      <c r="L17" s="66" t="s">
        <v>644</v>
      </c>
      <c r="M17" s="66" t="s">
        <v>203</v>
      </c>
      <c r="N17" s="66" t="s">
        <v>644</v>
      </c>
      <c r="O17" s="66" t="s">
        <v>644</v>
      </c>
      <c r="P17" s="66" t="s">
        <v>644</v>
      </c>
      <c r="Q17" s="322" t="s">
        <v>549</v>
      </c>
      <c r="R17" s="66" t="s">
        <v>549</v>
      </c>
    </row>
    <row r="18" spans="1:29" ht="32">
      <c r="A18" s="13" t="s">
        <v>40</v>
      </c>
      <c r="B18" s="163" t="s">
        <v>41</v>
      </c>
      <c r="C18" s="66" t="s">
        <v>203</v>
      </c>
      <c r="D18" s="66" t="s">
        <v>203</v>
      </c>
      <c r="E18" s="66" t="s">
        <v>203</v>
      </c>
      <c r="F18" s="66" t="s">
        <v>203</v>
      </c>
      <c r="G18" s="66" t="s">
        <v>203</v>
      </c>
      <c r="H18" s="66" t="s">
        <v>644</v>
      </c>
      <c r="I18" s="66" t="s">
        <v>644</v>
      </c>
      <c r="J18" s="66" t="s">
        <v>644</v>
      </c>
      <c r="K18" s="66" t="s">
        <v>644</v>
      </c>
      <c r="L18" s="66" t="s">
        <v>644</v>
      </c>
      <c r="M18" s="66" t="s">
        <v>203</v>
      </c>
      <c r="N18" s="66" t="s">
        <v>644</v>
      </c>
      <c r="O18" s="66" t="s">
        <v>644</v>
      </c>
      <c r="P18" s="66" t="s">
        <v>644</v>
      </c>
      <c r="Q18" s="66" t="s">
        <v>549</v>
      </c>
      <c r="R18" s="66" t="s">
        <v>549</v>
      </c>
    </row>
    <row r="19" spans="1:29" ht="16">
      <c r="A19" s="6" t="s">
        <v>42</v>
      </c>
      <c r="B19" s="259" t="s">
        <v>43</v>
      </c>
      <c r="C19" s="66" t="s">
        <v>203</v>
      </c>
      <c r="D19" s="66" t="s">
        <v>203</v>
      </c>
      <c r="E19" s="66" t="s">
        <v>203</v>
      </c>
      <c r="F19" s="66" t="s">
        <v>203</v>
      </c>
      <c r="G19" s="66" t="s">
        <v>203</v>
      </c>
      <c r="H19" s="66" t="s">
        <v>644</v>
      </c>
      <c r="I19" s="66" t="s">
        <v>644</v>
      </c>
      <c r="J19" s="66" t="s">
        <v>644</v>
      </c>
      <c r="K19" s="66" t="s">
        <v>644</v>
      </c>
      <c r="L19" s="66" t="s">
        <v>644</v>
      </c>
      <c r="M19" s="66" t="s">
        <v>203</v>
      </c>
      <c r="N19" s="66" t="s">
        <v>644</v>
      </c>
      <c r="O19" s="66" t="s">
        <v>644</v>
      </c>
      <c r="P19" s="66" t="s">
        <v>644</v>
      </c>
      <c r="Q19" s="66" t="s">
        <v>549</v>
      </c>
      <c r="R19" s="66" t="s">
        <v>549</v>
      </c>
    </row>
    <row r="20" spans="1:29" ht="16">
      <c r="A20" s="6"/>
      <c r="B20" s="259"/>
      <c r="C20" s="66" t="s">
        <v>203</v>
      </c>
      <c r="D20" s="66" t="s">
        <v>203</v>
      </c>
      <c r="E20" s="66" t="s">
        <v>203</v>
      </c>
      <c r="F20" s="66" t="s">
        <v>203</v>
      </c>
      <c r="G20" s="66" t="s">
        <v>203</v>
      </c>
      <c r="H20" s="66" t="s">
        <v>644</v>
      </c>
      <c r="I20" s="66" t="s">
        <v>644</v>
      </c>
      <c r="J20" s="66" t="s">
        <v>644</v>
      </c>
      <c r="K20" s="66" t="s">
        <v>644</v>
      </c>
      <c r="L20" s="66" t="s">
        <v>644</v>
      </c>
      <c r="M20" s="66" t="s">
        <v>203</v>
      </c>
      <c r="N20" s="66" t="s">
        <v>644</v>
      </c>
      <c r="O20" s="66" t="s">
        <v>644</v>
      </c>
      <c r="P20" s="66" t="s">
        <v>644</v>
      </c>
      <c r="Q20" s="66" t="s">
        <v>549</v>
      </c>
      <c r="R20" s="66" t="s">
        <v>549</v>
      </c>
    </row>
    <row r="21" spans="1:29" ht="16">
      <c r="A21" s="6" t="s">
        <v>44</v>
      </c>
      <c r="B21" s="259" t="s">
        <v>123</v>
      </c>
      <c r="C21" s="66" t="s">
        <v>203</v>
      </c>
      <c r="D21" s="66" t="s">
        <v>203</v>
      </c>
      <c r="E21" s="66" t="s">
        <v>203</v>
      </c>
      <c r="F21" s="66" t="s">
        <v>203</v>
      </c>
      <c r="G21" s="66" t="s">
        <v>203</v>
      </c>
      <c r="H21" s="66" t="s">
        <v>644</v>
      </c>
      <c r="I21" s="66" t="s">
        <v>644</v>
      </c>
      <c r="J21" s="66" t="s">
        <v>644</v>
      </c>
      <c r="K21" s="66" t="s">
        <v>644</v>
      </c>
      <c r="L21" s="66" t="s">
        <v>644</v>
      </c>
      <c r="M21" s="66" t="s">
        <v>203</v>
      </c>
      <c r="N21" s="66" t="s">
        <v>644</v>
      </c>
      <c r="O21" s="66" t="s">
        <v>644</v>
      </c>
      <c r="P21" s="66" t="s">
        <v>644</v>
      </c>
      <c r="Q21" s="66" t="s">
        <v>549</v>
      </c>
      <c r="R21" s="66" t="s">
        <v>549</v>
      </c>
    </row>
    <row r="22" spans="1:29" s="247" customFormat="1" ht="28">
      <c r="A22" s="178" t="s">
        <v>45</v>
      </c>
      <c r="B22" s="282" t="s">
        <v>46</v>
      </c>
      <c r="C22" s="245" t="s">
        <v>203</v>
      </c>
      <c r="D22" s="246" t="s">
        <v>551</v>
      </c>
      <c r="E22" s="245" t="s">
        <v>123</v>
      </c>
      <c r="F22" s="246" t="s">
        <v>643</v>
      </c>
      <c r="G22" s="245" t="s">
        <v>203</v>
      </c>
      <c r="H22" s="245" t="s">
        <v>644</v>
      </c>
      <c r="I22" s="245" t="s">
        <v>644</v>
      </c>
      <c r="J22" s="245" t="s">
        <v>644</v>
      </c>
      <c r="K22" s="245" t="s">
        <v>644</v>
      </c>
      <c r="L22" s="245" t="s">
        <v>644</v>
      </c>
      <c r="M22" s="245" t="s">
        <v>550</v>
      </c>
      <c r="N22" s="245" t="s">
        <v>644</v>
      </c>
      <c r="O22" s="245" t="s">
        <v>644</v>
      </c>
      <c r="P22" s="245" t="s">
        <v>644</v>
      </c>
      <c r="Q22" s="245" t="s">
        <v>549</v>
      </c>
      <c r="R22" s="245" t="s">
        <v>549</v>
      </c>
      <c r="S22" s="310"/>
      <c r="T22" s="310"/>
      <c r="U22" s="310"/>
      <c r="V22" s="310"/>
      <c r="W22" s="310"/>
      <c r="X22" s="310"/>
      <c r="Y22" s="310"/>
      <c r="Z22" s="311"/>
      <c r="AA22" s="311"/>
      <c r="AB22" s="311"/>
      <c r="AC22" s="311"/>
    </row>
    <row r="23" spans="1:29" ht="32" hidden="1" outlineLevel="1">
      <c r="A23" s="6" t="s">
        <v>47</v>
      </c>
      <c r="B23" s="259" t="s">
        <v>48</v>
      </c>
      <c r="C23" s="66" t="s">
        <v>203</v>
      </c>
      <c r="D23" s="66" t="s">
        <v>203</v>
      </c>
      <c r="E23" s="66" t="s">
        <v>203</v>
      </c>
      <c r="F23" s="66" t="s">
        <v>203</v>
      </c>
      <c r="G23" s="66" t="s">
        <v>203</v>
      </c>
      <c r="H23" s="66" t="s">
        <v>203</v>
      </c>
      <c r="I23" s="66" t="s">
        <v>203</v>
      </c>
      <c r="J23" s="66" t="s">
        <v>203</v>
      </c>
      <c r="K23" s="66" t="s">
        <v>203</v>
      </c>
      <c r="L23" s="66" t="s">
        <v>203</v>
      </c>
      <c r="M23" s="66" t="s">
        <v>203</v>
      </c>
      <c r="N23" s="66" t="s">
        <v>203</v>
      </c>
      <c r="O23" s="66" t="s">
        <v>203</v>
      </c>
      <c r="P23" s="66" t="s">
        <v>203</v>
      </c>
      <c r="Q23" s="66" t="s">
        <v>203</v>
      </c>
      <c r="R23" s="66" t="s">
        <v>203</v>
      </c>
    </row>
    <row r="24" spans="1:29" ht="32" hidden="1" outlineLevel="1">
      <c r="A24" s="6" t="s">
        <v>49</v>
      </c>
      <c r="B24" s="259" t="s">
        <v>50</v>
      </c>
      <c r="C24" s="66" t="s">
        <v>203</v>
      </c>
      <c r="D24" s="66" t="s">
        <v>203</v>
      </c>
      <c r="E24" s="66" t="s">
        <v>203</v>
      </c>
      <c r="F24" s="66" t="s">
        <v>203</v>
      </c>
      <c r="G24" s="66" t="s">
        <v>203</v>
      </c>
      <c r="H24" s="66" t="s">
        <v>203</v>
      </c>
      <c r="I24" s="66" t="s">
        <v>203</v>
      </c>
      <c r="J24" s="66" t="s">
        <v>203</v>
      </c>
      <c r="K24" s="66" t="s">
        <v>203</v>
      </c>
      <c r="L24" s="66" t="s">
        <v>203</v>
      </c>
      <c r="M24" s="66" t="s">
        <v>203</v>
      </c>
      <c r="N24" s="66" t="s">
        <v>203</v>
      </c>
      <c r="O24" s="66" t="s">
        <v>203</v>
      </c>
      <c r="P24" s="66" t="s">
        <v>203</v>
      </c>
      <c r="Q24" s="66" t="s">
        <v>203</v>
      </c>
      <c r="R24" s="66" t="s">
        <v>203</v>
      </c>
    </row>
    <row r="25" spans="1:29" ht="32" hidden="1" outlineLevel="1">
      <c r="A25" s="6" t="s">
        <v>51</v>
      </c>
      <c r="B25" s="259" t="s">
        <v>52</v>
      </c>
      <c r="C25" s="66" t="s">
        <v>203</v>
      </c>
      <c r="D25" s="66" t="s">
        <v>203</v>
      </c>
      <c r="E25" s="66" t="s">
        <v>203</v>
      </c>
      <c r="F25" s="66" t="s">
        <v>203</v>
      </c>
      <c r="G25" s="66" t="s">
        <v>203</v>
      </c>
      <c r="H25" s="66" t="s">
        <v>203</v>
      </c>
      <c r="I25" s="66" t="s">
        <v>203</v>
      </c>
      <c r="J25" s="66" t="s">
        <v>203</v>
      </c>
      <c r="K25" s="66" t="s">
        <v>203</v>
      </c>
      <c r="L25" s="66" t="s">
        <v>203</v>
      </c>
      <c r="M25" s="66" t="s">
        <v>203</v>
      </c>
      <c r="N25" s="66" t="s">
        <v>203</v>
      </c>
      <c r="O25" s="66" t="s">
        <v>203</v>
      </c>
      <c r="P25" s="66" t="s">
        <v>203</v>
      </c>
      <c r="Q25" s="66" t="s">
        <v>203</v>
      </c>
      <c r="R25" s="66" t="s">
        <v>203</v>
      </c>
    </row>
    <row r="26" spans="1:29" ht="32" hidden="1" outlineLevel="1">
      <c r="A26" s="6" t="s">
        <v>53</v>
      </c>
      <c r="B26" s="259" t="s">
        <v>54</v>
      </c>
      <c r="C26" s="66" t="s">
        <v>203</v>
      </c>
      <c r="D26" s="66" t="s">
        <v>203</v>
      </c>
      <c r="E26" s="66" t="s">
        <v>203</v>
      </c>
      <c r="F26" s="66" t="s">
        <v>203</v>
      </c>
      <c r="G26" s="66" t="s">
        <v>203</v>
      </c>
      <c r="H26" s="66" t="s">
        <v>203</v>
      </c>
      <c r="I26" s="66" t="s">
        <v>203</v>
      </c>
      <c r="J26" s="66" t="s">
        <v>203</v>
      </c>
      <c r="K26" s="66" t="s">
        <v>203</v>
      </c>
      <c r="L26" s="66" t="s">
        <v>203</v>
      </c>
      <c r="M26" s="66" t="s">
        <v>203</v>
      </c>
      <c r="N26" s="66" t="s">
        <v>203</v>
      </c>
      <c r="O26" s="66" t="s">
        <v>203</v>
      </c>
      <c r="P26" s="66" t="s">
        <v>203</v>
      </c>
      <c r="Q26" s="66" t="s">
        <v>203</v>
      </c>
      <c r="R26" s="66" t="s">
        <v>203</v>
      </c>
    </row>
    <row r="27" spans="1:29" ht="32" hidden="1" outlineLevel="1">
      <c r="A27" s="6" t="s">
        <v>55</v>
      </c>
      <c r="B27" s="259" t="s">
        <v>56</v>
      </c>
      <c r="C27" s="66" t="s">
        <v>203</v>
      </c>
      <c r="D27" s="66" t="s">
        <v>203</v>
      </c>
      <c r="E27" s="66" t="s">
        <v>203</v>
      </c>
      <c r="F27" s="66" t="s">
        <v>203</v>
      </c>
      <c r="G27" s="66" t="s">
        <v>203</v>
      </c>
      <c r="H27" s="66" t="s">
        <v>203</v>
      </c>
      <c r="I27" s="66" t="s">
        <v>203</v>
      </c>
      <c r="J27" s="66" t="s">
        <v>203</v>
      </c>
      <c r="K27" s="66" t="s">
        <v>203</v>
      </c>
      <c r="L27" s="66" t="s">
        <v>203</v>
      </c>
      <c r="M27" s="66" t="s">
        <v>203</v>
      </c>
      <c r="N27" s="66" t="s">
        <v>203</v>
      </c>
      <c r="O27" s="66" t="s">
        <v>203</v>
      </c>
      <c r="P27" s="66" t="s">
        <v>203</v>
      </c>
      <c r="Q27" s="66" t="s">
        <v>203</v>
      </c>
      <c r="R27" s="66" t="s">
        <v>203</v>
      </c>
    </row>
    <row r="28" spans="1:29" ht="48" hidden="1" outlineLevel="1">
      <c r="A28" s="6" t="s">
        <v>57</v>
      </c>
      <c r="B28" s="259" t="s">
        <v>58</v>
      </c>
      <c r="C28" s="66" t="s">
        <v>203</v>
      </c>
      <c r="D28" s="66" t="s">
        <v>203</v>
      </c>
      <c r="E28" s="66" t="s">
        <v>203</v>
      </c>
      <c r="F28" s="66" t="s">
        <v>203</v>
      </c>
      <c r="G28" s="66" t="s">
        <v>203</v>
      </c>
      <c r="H28" s="66" t="s">
        <v>203</v>
      </c>
      <c r="I28" s="66" t="s">
        <v>203</v>
      </c>
      <c r="J28" s="66" t="s">
        <v>203</v>
      </c>
      <c r="K28" s="66" t="s">
        <v>203</v>
      </c>
      <c r="L28" s="66" t="s">
        <v>203</v>
      </c>
      <c r="M28" s="66" t="s">
        <v>203</v>
      </c>
      <c r="N28" s="66" t="s">
        <v>203</v>
      </c>
      <c r="O28" s="66" t="s">
        <v>203</v>
      </c>
      <c r="P28" s="66" t="s">
        <v>203</v>
      </c>
      <c r="Q28" s="66" t="s">
        <v>203</v>
      </c>
      <c r="R28" s="66" t="s">
        <v>203</v>
      </c>
    </row>
    <row r="29" spans="1:29" ht="32" hidden="1" outlineLevel="1">
      <c r="A29" s="6" t="s">
        <v>59</v>
      </c>
      <c r="B29" s="259" t="s">
        <v>60</v>
      </c>
      <c r="C29" s="66" t="s">
        <v>203</v>
      </c>
      <c r="D29" s="66" t="s">
        <v>203</v>
      </c>
      <c r="E29" s="66" t="s">
        <v>203</v>
      </c>
      <c r="F29" s="66" t="s">
        <v>203</v>
      </c>
      <c r="G29" s="66" t="s">
        <v>203</v>
      </c>
      <c r="H29" s="66" t="s">
        <v>203</v>
      </c>
      <c r="I29" s="66" t="s">
        <v>203</v>
      </c>
      <c r="J29" s="66" t="s">
        <v>203</v>
      </c>
      <c r="K29" s="66" t="s">
        <v>203</v>
      </c>
      <c r="L29" s="66" t="s">
        <v>203</v>
      </c>
      <c r="M29" s="66" t="s">
        <v>203</v>
      </c>
      <c r="N29" s="66" t="s">
        <v>203</v>
      </c>
      <c r="O29" s="66" t="s">
        <v>203</v>
      </c>
      <c r="P29" s="66" t="s">
        <v>203</v>
      </c>
      <c r="Q29" s="66" t="s">
        <v>203</v>
      </c>
      <c r="R29" s="66" t="s">
        <v>203</v>
      </c>
    </row>
    <row r="30" spans="1:29" ht="32" hidden="1" outlineLevel="1">
      <c r="A30" s="6" t="s">
        <v>61</v>
      </c>
      <c r="B30" s="259" t="s">
        <v>62</v>
      </c>
      <c r="C30" s="66" t="s">
        <v>203</v>
      </c>
      <c r="D30" s="66" t="s">
        <v>203</v>
      </c>
      <c r="E30" s="66" t="s">
        <v>203</v>
      </c>
      <c r="F30" s="66" t="s">
        <v>203</v>
      </c>
      <c r="G30" s="66" t="s">
        <v>203</v>
      </c>
      <c r="H30" s="66" t="s">
        <v>203</v>
      </c>
      <c r="I30" s="66" t="s">
        <v>203</v>
      </c>
      <c r="J30" s="66" t="s">
        <v>203</v>
      </c>
      <c r="K30" s="66" t="s">
        <v>203</v>
      </c>
      <c r="L30" s="66" t="s">
        <v>203</v>
      </c>
      <c r="M30" s="66" t="s">
        <v>203</v>
      </c>
      <c r="N30" s="66" t="s">
        <v>203</v>
      </c>
      <c r="O30" s="66" t="s">
        <v>203</v>
      </c>
      <c r="P30" s="66" t="s">
        <v>203</v>
      </c>
      <c r="Q30" s="66" t="s">
        <v>203</v>
      </c>
      <c r="R30" s="66" t="s">
        <v>203</v>
      </c>
    </row>
    <row r="31" spans="1:29" ht="32" hidden="1" outlineLevel="1">
      <c r="A31" s="6" t="s">
        <v>63</v>
      </c>
      <c r="B31" s="259" t="s">
        <v>64</v>
      </c>
      <c r="C31" s="66" t="s">
        <v>203</v>
      </c>
      <c r="D31" s="66" t="s">
        <v>203</v>
      </c>
      <c r="E31" s="66" t="s">
        <v>203</v>
      </c>
      <c r="F31" s="66" t="s">
        <v>203</v>
      </c>
      <c r="G31" s="66" t="s">
        <v>203</v>
      </c>
      <c r="H31" s="66" t="s">
        <v>203</v>
      </c>
      <c r="I31" s="66" t="s">
        <v>203</v>
      </c>
      <c r="J31" s="66" t="s">
        <v>203</v>
      </c>
      <c r="K31" s="66" t="s">
        <v>203</v>
      </c>
      <c r="L31" s="66" t="s">
        <v>203</v>
      </c>
      <c r="M31" s="66" t="s">
        <v>203</v>
      </c>
      <c r="N31" s="66" t="s">
        <v>203</v>
      </c>
      <c r="O31" s="66" t="s">
        <v>203</v>
      </c>
      <c r="P31" s="66" t="s">
        <v>203</v>
      </c>
      <c r="Q31" s="66" t="s">
        <v>203</v>
      </c>
      <c r="R31" s="66" t="s">
        <v>203</v>
      </c>
    </row>
    <row r="32" spans="1:29" ht="64" hidden="1" outlineLevel="1">
      <c r="A32" s="6" t="s">
        <v>63</v>
      </c>
      <c r="B32" s="259" t="s">
        <v>65</v>
      </c>
      <c r="C32" s="66" t="s">
        <v>203</v>
      </c>
      <c r="D32" s="66" t="s">
        <v>203</v>
      </c>
      <c r="E32" s="66" t="s">
        <v>203</v>
      </c>
      <c r="F32" s="66" t="s">
        <v>203</v>
      </c>
      <c r="G32" s="66" t="s">
        <v>203</v>
      </c>
      <c r="H32" s="66" t="s">
        <v>203</v>
      </c>
      <c r="I32" s="66" t="s">
        <v>203</v>
      </c>
      <c r="J32" s="66" t="s">
        <v>203</v>
      </c>
      <c r="K32" s="66" t="s">
        <v>203</v>
      </c>
      <c r="L32" s="66" t="s">
        <v>203</v>
      </c>
      <c r="M32" s="66" t="s">
        <v>203</v>
      </c>
      <c r="N32" s="66" t="s">
        <v>203</v>
      </c>
      <c r="O32" s="66" t="s">
        <v>203</v>
      </c>
      <c r="P32" s="66" t="s">
        <v>203</v>
      </c>
      <c r="Q32" s="66" t="s">
        <v>203</v>
      </c>
      <c r="R32" s="66" t="s">
        <v>203</v>
      </c>
    </row>
    <row r="33" spans="1:29" ht="64" hidden="1" outlineLevel="1">
      <c r="A33" s="6" t="s">
        <v>63</v>
      </c>
      <c r="B33" s="259" t="s">
        <v>66</v>
      </c>
      <c r="C33" s="66" t="s">
        <v>203</v>
      </c>
      <c r="D33" s="66" t="s">
        <v>203</v>
      </c>
      <c r="E33" s="66" t="s">
        <v>203</v>
      </c>
      <c r="F33" s="66" t="s">
        <v>203</v>
      </c>
      <c r="G33" s="66" t="s">
        <v>203</v>
      </c>
      <c r="H33" s="66" t="s">
        <v>203</v>
      </c>
      <c r="I33" s="66" t="s">
        <v>203</v>
      </c>
      <c r="J33" s="66" t="s">
        <v>203</v>
      </c>
      <c r="K33" s="66" t="s">
        <v>203</v>
      </c>
      <c r="L33" s="66" t="s">
        <v>203</v>
      </c>
      <c r="M33" s="66" t="s">
        <v>203</v>
      </c>
      <c r="N33" s="66" t="s">
        <v>203</v>
      </c>
      <c r="O33" s="66" t="s">
        <v>203</v>
      </c>
      <c r="P33" s="66" t="s">
        <v>203</v>
      </c>
      <c r="Q33" s="66" t="s">
        <v>203</v>
      </c>
      <c r="R33" s="66" t="s">
        <v>203</v>
      </c>
    </row>
    <row r="34" spans="1:29" ht="64" hidden="1" outlineLevel="1">
      <c r="A34" s="6" t="s">
        <v>63</v>
      </c>
      <c r="B34" s="259" t="s">
        <v>67</v>
      </c>
      <c r="C34" s="66" t="s">
        <v>203</v>
      </c>
      <c r="D34" s="66" t="s">
        <v>203</v>
      </c>
      <c r="E34" s="66" t="s">
        <v>203</v>
      </c>
      <c r="F34" s="66" t="s">
        <v>203</v>
      </c>
      <c r="G34" s="66" t="s">
        <v>203</v>
      </c>
      <c r="H34" s="66" t="s">
        <v>203</v>
      </c>
      <c r="I34" s="66" t="s">
        <v>203</v>
      </c>
      <c r="J34" s="66" t="s">
        <v>203</v>
      </c>
      <c r="K34" s="66" t="s">
        <v>203</v>
      </c>
      <c r="L34" s="66" t="s">
        <v>203</v>
      </c>
      <c r="M34" s="66" t="s">
        <v>203</v>
      </c>
      <c r="N34" s="66" t="s">
        <v>203</v>
      </c>
      <c r="O34" s="66" t="s">
        <v>203</v>
      </c>
      <c r="P34" s="66" t="s">
        <v>203</v>
      </c>
      <c r="Q34" s="66" t="s">
        <v>203</v>
      </c>
      <c r="R34" s="66" t="s">
        <v>203</v>
      </c>
    </row>
    <row r="35" spans="1:29" ht="32" hidden="1" outlineLevel="1">
      <c r="A35" s="6" t="s">
        <v>68</v>
      </c>
      <c r="B35" s="259" t="s">
        <v>64</v>
      </c>
      <c r="C35" s="66" t="s">
        <v>203</v>
      </c>
      <c r="D35" s="66" t="s">
        <v>203</v>
      </c>
      <c r="E35" s="66" t="s">
        <v>203</v>
      </c>
      <c r="F35" s="66" t="s">
        <v>203</v>
      </c>
      <c r="G35" s="66" t="s">
        <v>203</v>
      </c>
      <c r="H35" s="66" t="s">
        <v>203</v>
      </c>
      <c r="I35" s="66" t="s">
        <v>203</v>
      </c>
      <c r="J35" s="66" t="s">
        <v>203</v>
      </c>
      <c r="K35" s="66" t="s">
        <v>203</v>
      </c>
      <c r="L35" s="66" t="s">
        <v>203</v>
      </c>
      <c r="M35" s="66" t="s">
        <v>203</v>
      </c>
      <c r="N35" s="66" t="s">
        <v>203</v>
      </c>
      <c r="O35" s="66" t="s">
        <v>203</v>
      </c>
      <c r="P35" s="66" t="s">
        <v>203</v>
      </c>
      <c r="Q35" s="66" t="s">
        <v>203</v>
      </c>
      <c r="R35" s="66" t="s">
        <v>203</v>
      </c>
    </row>
    <row r="36" spans="1:29" ht="64" hidden="1" outlineLevel="1">
      <c r="A36" s="6" t="s">
        <v>68</v>
      </c>
      <c r="B36" s="259" t="s">
        <v>65</v>
      </c>
      <c r="C36" s="66" t="s">
        <v>203</v>
      </c>
      <c r="D36" s="66" t="s">
        <v>203</v>
      </c>
      <c r="E36" s="66" t="s">
        <v>203</v>
      </c>
      <c r="F36" s="66" t="s">
        <v>203</v>
      </c>
      <c r="G36" s="66" t="s">
        <v>203</v>
      </c>
      <c r="H36" s="66" t="s">
        <v>203</v>
      </c>
      <c r="I36" s="66" t="s">
        <v>203</v>
      </c>
      <c r="J36" s="66" t="s">
        <v>203</v>
      </c>
      <c r="K36" s="66" t="s">
        <v>203</v>
      </c>
      <c r="L36" s="66" t="s">
        <v>203</v>
      </c>
      <c r="M36" s="66" t="s">
        <v>203</v>
      </c>
      <c r="N36" s="66" t="s">
        <v>203</v>
      </c>
      <c r="O36" s="66" t="s">
        <v>203</v>
      </c>
      <c r="P36" s="66" t="s">
        <v>203</v>
      </c>
      <c r="Q36" s="66" t="s">
        <v>203</v>
      </c>
      <c r="R36" s="66" t="s">
        <v>203</v>
      </c>
    </row>
    <row r="37" spans="1:29" ht="64" hidden="1" outlineLevel="1">
      <c r="A37" s="6" t="s">
        <v>68</v>
      </c>
      <c r="B37" s="259" t="s">
        <v>66</v>
      </c>
      <c r="C37" s="66" t="s">
        <v>203</v>
      </c>
      <c r="D37" s="66" t="s">
        <v>203</v>
      </c>
      <c r="E37" s="66" t="s">
        <v>203</v>
      </c>
      <c r="F37" s="66" t="s">
        <v>203</v>
      </c>
      <c r="G37" s="66" t="s">
        <v>203</v>
      </c>
      <c r="H37" s="66" t="s">
        <v>203</v>
      </c>
      <c r="I37" s="66" t="s">
        <v>203</v>
      </c>
      <c r="J37" s="66" t="s">
        <v>203</v>
      </c>
      <c r="K37" s="66" t="s">
        <v>203</v>
      </c>
      <c r="L37" s="66" t="s">
        <v>203</v>
      </c>
      <c r="M37" s="66" t="s">
        <v>203</v>
      </c>
      <c r="N37" s="66" t="s">
        <v>203</v>
      </c>
      <c r="O37" s="66" t="s">
        <v>203</v>
      </c>
      <c r="P37" s="66" t="s">
        <v>203</v>
      </c>
      <c r="Q37" s="66" t="s">
        <v>203</v>
      </c>
      <c r="R37" s="66" t="s">
        <v>203</v>
      </c>
    </row>
    <row r="38" spans="1:29" ht="64" hidden="1" outlineLevel="1">
      <c r="A38" s="6" t="s">
        <v>68</v>
      </c>
      <c r="B38" s="259" t="s">
        <v>69</v>
      </c>
      <c r="C38" s="66" t="s">
        <v>203</v>
      </c>
      <c r="D38" s="66" t="s">
        <v>203</v>
      </c>
      <c r="E38" s="66" t="s">
        <v>203</v>
      </c>
      <c r="F38" s="66" t="s">
        <v>203</v>
      </c>
      <c r="G38" s="66" t="s">
        <v>203</v>
      </c>
      <c r="H38" s="66" t="s">
        <v>203</v>
      </c>
      <c r="I38" s="66" t="s">
        <v>203</v>
      </c>
      <c r="J38" s="66" t="s">
        <v>203</v>
      </c>
      <c r="K38" s="66" t="s">
        <v>203</v>
      </c>
      <c r="L38" s="66" t="s">
        <v>203</v>
      </c>
      <c r="M38" s="66" t="s">
        <v>203</v>
      </c>
      <c r="N38" s="66" t="s">
        <v>203</v>
      </c>
      <c r="O38" s="66" t="s">
        <v>203</v>
      </c>
      <c r="P38" s="66" t="s">
        <v>203</v>
      </c>
      <c r="Q38" s="66" t="s">
        <v>203</v>
      </c>
      <c r="R38" s="66" t="s">
        <v>203</v>
      </c>
    </row>
    <row r="39" spans="1:29" s="247" customFormat="1" ht="48" collapsed="1">
      <c r="A39" s="178" t="s">
        <v>70</v>
      </c>
      <c r="B39" s="299" t="s">
        <v>71</v>
      </c>
      <c r="C39" s="245" t="s">
        <v>203</v>
      </c>
      <c r="D39" s="246" t="s">
        <v>551</v>
      </c>
      <c r="E39" s="245" t="s">
        <v>123</v>
      </c>
      <c r="F39" s="246" t="s">
        <v>643</v>
      </c>
      <c r="G39" s="245" t="s">
        <v>203</v>
      </c>
      <c r="H39" s="245" t="s">
        <v>644</v>
      </c>
      <c r="I39" s="245" t="s">
        <v>644</v>
      </c>
      <c r="J39" s="245" t="s">
        <v>644</v>
      </c>
      <c r="K39" s="245" t="s">
        <v>644</v>
      </c>
      <c r="L39" s="245" t="s">
        <v>644</v>
      </c>
      <c r="M39" s="245" t="s">
        <v>550</v>
      </c>
      <c r="N39" s="245" t="s">
        <v>644</v>
      </c>
      <c r="O39" s="245" t="s">
        <v>644</v>
      </c>
      <c r="P39" s="245" t="s">
        <v>644</v>
      </c>
      <c r="Q39" s="245" t="s">
        <v>549</v>
      </c>
      <c r="R39" s="245" t="s">
        <v>549</v>
      </c>
      <c r="S39" s="310"/>
      <c r="T39" s="310"/>
      <c r="U39" s="310"/>
      <c r="V39" s="310"/>
      <c r="W39" s="310"/>
      <c r="X39" s="310"/>
      <c r="Y39" s="310"/>
      <c r="Z39" s="311"/>
      <c r="AA39" s="311"/>
      <c r="AB39" s="311"/>
      <c r="AC39" s="311"/>
    </row>
    <row r="40" spans="1:29" s="251" customFormat="1" ht="28">
      <c r="A40" s="8" t="s">
        <v>72</v>
      </c>
      <c r="B40" s="298" t="s">
        <v>73</v>
      </c>
      <c r="C40" s="248" t="s">
        <v>203</v>
      </c>
      <c r="D40" s="249" t="s">
        <v>551</v>
      </c>
      <c r="E40" s="248" t="s">
        <v>123</v>
      </c>
      <c r="F40" s="249" t="s">
        <v>643</v>
      </c>
      <c r="G40" s="248" t="s">
        <v>203</v>
      </c>
      <c r="H40" s="248" t="s">
        <v>644</v>
      </c>
      <c r="I40" s="248" t="s">
        <v>644</v>
      </c>
      <c r="J40" s="248" t="s">
        <v>644</v>
      </c>
      <c r="K40" s="248" t="s">
        <v>644</v>
      </c>
      <c r="L40" s="248" t="s">
        <v>644</v>
      </c>
      <c r="M40" s="248" t="s">
        <v>550</v>
      </c>
      <c r="N40" s="248" t="s">
        <v>644</v>
      </c>
      <c r="O40" s="248" t="s">
        <v>644</v>
      </c>
      <c r="P40" s="248" t="s">
        <v>644</v>
      </c>
      <c r="Q40" s="248" t="s">
        <v>549</v>
      </c>
      <c r="R40" s="248" t="s">
        <v>549</v>
      </c>
      <c r="S40" s="321"/>
      <c r="T40" s="321"/>
      <c r="U40" s="321"/>
      <c r="V40" s="321"/>
      <c r="W40" s="321"/>
      <c r="X40" s="321"/>
      <c r="Y40" s="321"/>
      <c r="Z40" s="250"/>
      <c r="AA40" s="250"/>
      <c r="AB40" s="250"/>
      <c r="AC40" s="250"/>
    </row>
    <row r="41" spans="1:29" s="319" customFormat="1" ht="32">
      <c r="A41" s="165" t="s">
        <v>86</v>
      </c>
      <c r="B41" s="308" t="s">
        <v>629</v>
      </c>
      <c r="C41" s="316" t="s">
        <v>203</v>
      </c>
      <c r="D41" s="320" t="s">
        <v>551</v>
      </c>
      <c r="E41" s="316" t="s">
        <v>123</v>
      </c>
      <c r="F41" s="320" t="s">
        <v>643</v>
      </c>
      <c r="G41" s="316" t="s">
        <v>203</v>
      </c>
      <c r="H41" s="316" t="s">
        <v>644</v>
      </c>
      <c r="I41" s="316" t="s">
        <v>644</v>
      </c>
      <c r="J41" s="316" t="s">
        <v>644</v>
      </c>
      <c r="K41" s="316" t="s">
        <v>644</v>
      </c>
      <c r="L41" s="316" t="s">
        <v>644</v>
      </c>
      <c r="M41" s="316" t="s">
        <v>550</v>
      </c>
      <c r="N41" s="316" t="s">
        <v>644</v>
      </c>
      <c r="O41" s="316" t="s">
        <v>644</v>
      </c>
      <c r="P41" s="316" t="s">
        <v>644</v>
      </c>
      <c r="Q41" s="323" t="s">
        <v>549</v>
      </c>
      <c r="R41" s="316" t="s">
        <v>549</v>
      </c>
      <c r="S41" s="317"/>
      <c r="T41" s="317"/>
      <c r="U41" s="317"/>
      <c r="V41" s="317"/>
      <c r="W41" s="317"/>
      <c r="X41" s="317"/>
      <c r="Y41" s="317"/>
      <c r="Z41" s="318"/>
      <c r="AA41" s="318"/>
      <c r="AB41" s="318"/>
      <c r="AC41" s="318"/>
    </row>
    <row r="42" spans="1:29" s="315" customFormat="1" ht="32">
      <c r="A42" s="178" t="s">
        <v>76</v>
      </c>
      <c r="B42" s="282" t="s">
        <v>77</v>
      </c>
      <c r="C42" s="312" t="s">
        <v>203</v>
      </c>
      <c r="D42" s="246" t="s">
        <v>551</v>
      </c>
      <c r="E42" s="245" t="s">
        <v>123</v>
      </c>
      <c r="F42" s="246" t="s">
        <v>643</v>
      </c>
      <c r="G42" s="312" t="s">
        <v>203</v>
      </c>
      <c r="H42" s="312" t="s">
        <v>644</v>
      </c>
      <c r="I42" s="312" t="s">
        <v>644</v>
      </c>
      <c r="J42" s="312" t="s">
        <v>644</v>
      </c>
      <c r="K42" s="312" t="s">
        <v>644</v>
      </c>
      <c r="L42" s="312" t="s">
        <v>644</v>
      </c>
      <c r="M42" s="312" t="s">
        <v>550</v>
      </c>
      <c r="N42" s="312" t="s">
        <v>644</v>
      </c>
      <c r="O42" s="312" t="s">
        <v>644</v>
      </c>
      <c r="P42" s="312" t="s">
        <v>644</v>
      </c>
      <c r="Q42" s="312" t="s">
        <v>549</v>
      </c>
      <c r="R42" s="312" t="s">
        <v>549</v>
      </c>
      <c r="S42" s="313"/>
      <c r="T42" s="313"/>
      <c r="U42" s="313"/>
      <c r="V42" s="313"/>
      <c r="W42" s="313"/>
      <c r="X42" s="313"/>
      <c r="Y42" s="313"/>
      <c r="Z42" s="314"/>
      <c r="AA42" s="314"/>
      <c r="AB42" s="314"/>
      <c r="AC42" s="314"/>
    </row>
    <row r="43" spans="1:29" s="247" customFormat="1" ht="48">
      <c r="A43" s="178" t="s">
        <v>78</v>
      </c>
      <c r="B43" s="282" t="s">
        <v>79</v>
      </c>
      <c r="C43" s="245" t="s">
        <v>203</v>
      </c>
      <c r="D43" s="246" t="s">
        <v>551</v>
      </c>
      <c r="E43" s="245" t="s">
        <v>123</v>
      </c>
      <c r="F43" s="246" t="s">
        <v>643</v>
      </c>
      <c r="G43" s="245" t="s">
        <v>203</v>
      </c>
      <c r="H43" s="245" t="s">
        <v>644</v>
      </c>
      <c r="I43" s="245" t="s">
        <v>644</v>
      </c>
      <c r="J43" s="245" t="s">
        <v>644</v>
      </c>
      <c r="K43" s="245" t="s">
        <v>644</v>
      </c>
      <c r="L43" s="245" t="s">
        <v>644</v>
      </c>
      <c r="M43" s="245" t="s">
        <v>550</v>
      </c>
      <c r="N43" s="245" t="s">
        <v>644</v>
      </c>
      <c r="O43" s="245" t="s">
        <v>644</v>
      </c>
      <c r="P43" s="245" t="s">
        <v>644</v>
      </c>
      <c r="Q43" s="245" t="s">
        <v>549</v>
      </c>
      <c r="R43" s="245" t="s">
        <v>549</v>
      </c>
      <c r="S43" s="310"/>
      <c r="T43" s="310"/>
      <c r="U43" s="310"/>
      <c r="V43" s="310"/>
      <c r="W43" s="310"/>
      <c r="X43" s="310"/>
      <c r="Y43" s="310"/>
      <c r="Z43" s="311"/>
      <c r="AA43" s="311"/>
      <c r="AB43" s="311"/>
      <c r="AC43" s="311"/>
    </row>
    <row r="44" spans="1:29" s="251" customFormat="1" ht="28">
      <c r="A44" s="301" t="s">
        <v>80</v>
      </c>
      <c r="B44" s="302" t="s">
        <v>81</v>
      </c>
      <c r="C44" s="248" t="s">
        <v>203</v>
      </c>
      <c r="D44" s="249" t="s">
        <v>551</v>
      </c>
      <c r="E44" s="248" t="s">
        <v>123</v>
      </c>
      <c r="F44" s="249" t="s">
        <v>643</v>
      </c>
      <c r="G44" s="248" t="s">
        <v>203</v>
      </c>
      <c r="H44" s="248" t="s">
        <v>644</v>
      </c>
      <c r="I44" s="248" t="s">
        <v>644</v>
      </c>
      <c r="J44" s="248" t="s">
        <v>644</v>
      </c>
      <c r="K44" s="248" t="s">
        <v>644</v>
      </c>
      <c r="L44" s="248" t="s">
        <v>644</v>
      </c>
      <c r="M44" s="248" t="s">
        <v>550</v>
      </c>
      <c r="N44" s="248" t="s">
        <v>644</v>
      </c>
      <c r="O44" s="248" t="s">
        <v>644</v>
      </c>
      <c r="P44" s="248" t="s">
        <v>644</v>
      </c>
      <c r="Q44" s="248" t="s">
        <v>549</v>
      </c>
      <c r="R44" s="248" t="s">
        <v>549</v>
      </c>
      <c r="S44" s="321"/>
      <c r="T44" s="321"/>
      <c r="U44" s="321"/>
      <c r="V44" s="321"/>
      <c r="W44" s="321"/>
      <c r="X44" s="321"/>
      <c r="Y44" s="321"/>
      <c r="Z44" s="250"/>
      <c r="AA44" s="250"/>
      <c r="AB44" s="250"/>
      <c r="AC44" s="250"/>
    </row>
    <row r="45" spans="1:29" s="318" customFormat="1" ht="28">
      <c r="A45" s="165" t="s">
        <v>80</v>
      </c>
      <c r="B45" s="300" t="s">
        <v>622</v>
      </c>
      <c r="C45" s="316" t="s">
        <v>203</v>
      </c>
      <c r="D45" s="320" t="s">
        <v>551</v>
      </c>
      <c r="E45" s="316" t="s">
        <v>123</v>
      </c>
      <c r="F45" s="320" t="s">
        <v>643</v>
      </c>
      <c r="G45" s="316" t="s">
        <v>203</v>
      </c>
      <c r="H45" s="316" t="s">
        <v>644</v>
      </c>
      <c r="I45" s="316" t="s">
        <v>644</v>
      </c>
      <c r="J45" s="316" t="s">
        <v>644</v>
      </c>
      <c r="K45" s="316" t="s">
        <v>644</v>
      </c>
      <c r="L45" s="316" t="s">
        <v>644</v>
      </c>
      <c r="M45" s="316" t="s">
        <v>550</v>
      </c>
      <c r="N45" s="316" t="s">
        <v>644</v>
      </c>
      <c r="O45" s="316" t="s">
        <v>644</v>
      </c>
      <c r="P45" s="316" t="s">
        <v>644</v>
      </c>
      <c r="Q45" s="316" t="s">
        <v>549</v>
      </c>
      <c r="R45" s="316" t="s">
        <v>549</v>
      </c>
      <c r="S45" s="317"/>
      <c r="T45" s="317"/>
      <c r="U45" s="317"/>
      <c r="V45" s="317"/>
      <c r="W45" s="317"/>
      <c r="X45" s="317"/>
      <c r="Y45" s="317"/>
    </row>
    <row r="46" spans="1:29" s="234" customFormat="1" ht="32" hidden="1" outlineLevel="1">
      <c r="A46" s="6" t="s">
        <v>82</v>
      </c>
      <c r="B46" s="225" t="s">
        <v>83</v>
      </c>
      <c r="C46" s="66" t="s">
        <v>203</v>
      </c>
      <c r="D46" s="256"/>
      <c r="E46" s="66"/>
      <c r="F46" s="256"/>
      <c r="G46" s="66"/>
      <c r="H46" s="66" t="s">
        <v>549</v>
      </c>
      <c r="I46" s="66" t="s">
        <v>549</v>
      </c>
      <c r="J46" s="66" t="s">
        <v>549</v>
      </c>
      <c r="K46" s="66" t="s">
        <v>549</v>
      </c>
      <c r="L46" s="66" t="s">
        <v>549</v>
      </c>
      <c r="M46" s="66" t="s">
        <v>550</v>
      </c>
      <c r="N46" s="66" t="s">
        <v>549</v>
      </c>
      <c r="O46" s="66" t="s">
        <v>549</v>
      </c>
      <c r="P46" s="66" t="s">
        <v>549</v>
      </c>
      <c r="Q46" s="66" t="s">
        <v>549</v>
      </c>
      <c r="R46" s="66" t="s">
        <v>549</v>
      </c>
      <c r="S46" s="237"/>
      <c r="T46" s="237"/>
      <c r="U46" s="237"/>
      <c r="V46" s="237"/>
      <c r="W46" s="237"/>
      <c r="X46" s="237"/>
      <c r="Y46" s="237"/>
    </row>
    <row r="47" spans="1:29" s="234" customFormat="1" ht="32" hidden="1" outlineLevel="1">
      <c r="A47" s="6" t="s">
        <v>84</v>
      </c>
      <c r="B47" s="225" t="s">
        <v>85</v>
      </c>
      <c r="C47" s="66" t="s">
        <v>203</v>
      </c>
      <c r="D47" s="256"/>
      <c r="E47" s="66"/>
      <c r="F47" s="256"/>
      <c r="G47" s="66"/>
      <c r="H47" s="66" t="s">
        <v>549</v>
      </c>
      <c r="I47" s="66" t="s">
        <v>549</v>
      </c>
      <c r="J47" s="66" t="s">
        <v>549</v>
      </c>
      <c r="K47" s="66" t="s">
        <v>549</v>
      </c>
      <c r="L47" s="66" t="s">
        <v>549</v>
      </c>
      <c r="M47" s="66" t="s">
        <v>550</v>
      </c>
      <c r="N47" s="66" t="s">
        <v>549</v>
      </c>
      <c r="O47" s="66" t="s">
        <v>549</v>
      </c>
      <c r="P47" s="66" t="s">
        <v>549</v>
      </c>
      <c r="Q47" s="66" t="s">
        <v>549</v>
      </c>
      <c r="R47" s="66" t="s">
        <v>549</v>
      </c>
      <c r="S47" s="237"/>
      <c r="T47" s="237"/>
      <c r="U47" s="237"/>
      <c r="V47" s="237"/>
      <c r="W47" s="237"/>
      <c r="X47" s="237"/>
      <c r="Y47" s="237"/>
    </row>
    <row r="48" spans="1:29" s="234" customFormat="1" ht="16" hidden="1" outlineLevel="1">
      <c r="A48" s="6" t="s">
        <v>86</v>
      </c>
      <c r="B48" s="225" t="s">
        <v>87</v>
      </c>
      <c r="C48" s="66" t="s">
        <v>203</v>
      </c>
      <c r="D48" s="256"/>
      <c r="E48" s="66"/>
      <c r="F48" s="256"/>
      <c r="G48" s="66"/>
      <c r="H48" s="66" t="s">
        <v>549</v>
      </c>
      <c r="I48" s="66" t="s">
        <v>549</v>
      </c>
      <c r="J48" s="66" t="s">
        <v>549</v>
      </c>
      <c r="K48" s="66" t="s">
        <v>549</v>
      </c>
      <c r="L48" s="66" t="s">
        <v>549</v>
      </c>
      <c r="M48" s="66" t="s">
        <v>550</v>
      </c>
      <c r="N48" s="66" t="s">
        <v>549</v>
      </c>
      <c r="O48" s="66" t="s">
        <v>549</v>
      </c>
      <c r="P48" s="66" t="s">
        <v>549</v>
      </c>
      <c r="Q48" s="66" t="s">
        <v>549</v>
      </c>
      <c r="R48" s="66" t="s">
        <v>549</v>
      </c>
      <c r="S48" s="237"/>
      <c r="T48" s="237"/>
      <c r="U48" s="237"/>
      <c r="V48" s="237"/>
      <c r="W48" s="237"/>
      <c r="X48" s="237"/>
      <c r="Y48" s="237"/>
    </row>
    <row r="49" spans="1:25" s="234" customFormat="1" ht="32" hidden="1" outlineLevel="1">
      <c r="A49" s="6" t="s">
        <v>88</v>
      </c>
      <c r="B49" s="225" t="s">
        <v>89</v>
      </c>
      <c r="C49" s="66" t="s">
        <v>203</v>
      </c>
      <c r="D49" s="256"/>
      <c r="E49" s="66"/>
      <c r="F49" s="256"/>
      <c r="G49" s="66"/>
      <c r="H49" s="66" t="s">
        <v>549</v>
      </c>
      <c r="I49" s="66" t="s">
        <v>549</v>
      </c>
      <c r="J49" s="66" t="s">
        <v>549</v>
      </c>
      <c r="K49" s="66" t="s">
        <v>549</v>
      </c>
      <c r="L49" s="66" t="s">
        <v>549</v>
      </c>
      <c r="M49" s="66" t="s">
        <v>550</v>
      </c>
      <c r="N49" s="66" t="s">
        <v>549</v>
      </c>
      <c r="O49" s="66" t="s">
        <v>549</v>
      </c>
      <c r="P49" s="66" t="s">
        <v>549</v>
      </c>
      <c r="Q49" s="66" t="s">
        <v>549</v>
      </c>
      <c r="R49" s="66" t="s">
        <v>549</v>
      </c>
      <c r="S49" s="237"/>
      <c r="T49" s="237"/>
      <c r="U49" s="237"/>
      <c r="V49" s="237"/>
      <c r="W49" s="237"/>
      <c r="X49" s="237"/>
      <c r="Y49" s="237"/>
    </row>
    <row r="50" spans="1:25" s="234" customFormat="1" ht="32" hidden="1" outlineLevel="1">
      <c r="A50" s="6" t="s">
        <v>90</v>
      </c>
      <c r="B50" s="225" t="s">
        <v>91</v>
      </c>
      <c r="C50" s="66" t="s">
        <v>203</v>
      </c>
      <c r="D50" s="256"/>
      <c r="E50" s="66"/>
      <c r="F50" s="256"/>
      <c r="G50" s="66"/>
      <c r="H50" s="66" t="s">
        <v>549</v>
      </c>
      <c r="I50" s="66" t="s">
        <v>549</v>
      </c>
      <c r="J50" s="66" t="s">
        <v>549</v>
      </c>
      <c r="K50" s="66" t="s">
        <v>549</v>
      </c>
      <c r="L50" s="66" t="s">
        <v>549</v>
      </c>
      <c r="M50" s="66" t="s">
        <v>550</v>
      </c>
      <c r="N50" s="66" t="s">
        <v>549</v>
      </c>
      <c r="O50" s="66" t="s">
        <v>549</v>
      </c>
      <c r="P50" s="66" t="s">
        <v>549</v>
      </c>
      <c r="Q50" s="66" t="s">
        <v>549</v>
      </c>
      <c r="R50" s="66" t="s">
        <v>549</v>
      </c>
      <c r="S50" s="237"/>
      <c r="T50" s="237"/>
      <c r="U50" s="237"/>
      <c r="V50" s="237"/>
      <c r="W50" s="237"/>
      <c r="X50" s="237"/>
      <c r="Y50" s="237"/>
    </row>
    <row r="51" spans="1:25" s="234" customFormat="1" ht="32" hidden="1" outlineLevel="1">
      <c r="A51" s="6" t="s">
        <v>92</v>
      </c>
      <c r="B51" s="225" t="s">
        <v>93</v>
      </c>
      <c r="C51" s="66" t="s">
        <v>203</v>
      </c>
      <c r="D51" s="256"/>
      <c r="E51" s="66"/>
      <c r="F51" s="256"/>
      <c r="G51" s="66"/>
      <c r="H51" s="66" t="s">
        <v>549</v>
      </c>
      <c r="I51" s="66" t="s">
        <v>549</v>
      </c>
      <c r="J51" s="66" t="s">
        <v>549</v>
      </c>
      <c r="K51" s="66" t="s">
        <v>549</v>
      </c>
      <c r="L51" s="66" t="s">
        <v>549</v>
      </c>
      <c r="M51" s="66" t="s">
        <v>550</v>
      </c>
      <c r="N51" s="66" t="s">
        <v>549</v>
      </c>
      <c r="O51" s="66" t="s">
        <v>549</v>
      </c>
      <c r="P51" s="66" t="s">
        <v>549</v>
      </c>
      <c r="Q51" s="66" t="s">
        <v>549</v>
      </c>
      <c r="R51" s="66" t="s">
        <v>549</v>
      </c>
      <c r="S51" s="237"/>
      <c r="T51" s="237"/>
      <c r="U51" s="237"/>
      <c r="V51" s="237"/>
      <c r="W51" s="237"/>
      <c r="X51" s="237"/>
      <c r="Y51" s="237"/>
    </row>
    <row r="52" spans="1:25" ht="32" hidden="1" outlineLevel="1">
      <c r="A52" s="6" t="s">
        <v>94</v>
      </c>
      <c r="B52" s="225" t="s">
        <v>95</v>
      </c>
      <c r="C52" s="66" t="s">
        <v>203</v>
      </c>
    </row>
    <row r="53" spans="1:25" ht="16" hidden="1" outlineLevel="1">
      <c r="A53" s="6" t="s">
        <v>96</v>
      </c>
      <c r="B53" s="225" t="s">
        <v>97</v>
      </c>
      <c r="C53" s="66" t="s">
        <v>203</v>
      </c>
      <c r="D53" s="266"/>
      <c r="E53" s="66"/>
      <c r="F53" s="266"/>
      <c r="G53" s="66"/>
      <c r="H53" s="66" t="s">
        <v>549</v>
      </c>
      <c r="I53" s="66" t="s">
        <v>549</v>
      </c>
      <c r="J53" s="66" t="s">
        <v>549</v>
      </c>
      <c r="K53" s="66" t="s">
        <v>549</v>
      </c>
      <c r="L53" s="66" t="s">
        <v>549</v>
      </c>
      <c r="M53" s="66" t="s">
        <v>550</v>
      </c>
      <c r="N53" s="66" t="s">
        <v>549</v>
      </c>
      <c r="O53" s="66" t="s">
        <v>549</v>
      </c>
      <c r="P53" s="66" t="s">
        <v>549</v>
      </c>
      <c r="Q53" s="66" t="s">
        <v>549</v>
      </c>
      <c r="R53" s="66" t="s">
        <v>549</v>
      </c>
    </row>
    <row r="54" spans="1:25" ht="32" hidden="1" outlineLevel="1">
      <c r="A54" s="6" t="s">
        <v>98</v>
      </c>
      <c r="B54" s="225" t="s">
        <v>99</v>
      </c>
      <c r="C54" s="66" t="s">
        <v>203</v>
      </c>
      <c r="D54" s="266"/>
      <c r="E54" s="66"/>
      <c r="F54" s="266"/>
      <c r="G54" s="66"/>
      <c r="H54" s="66" t="s">
        <v>549</v>
      </c>
      <c r="I54" s="66" t="s">
        <v>549</v>
      </c>
      <c r="J54" s="66" t="s">
        <v>549</v>
      </c>
      <c r="K54" s="66" t="s">
        <v>549</v>
      </c>
      <c r="L54" s="66" t="s">
        <v>549</v>
      </c>
      <c r="M54" s="66" t="s">
        <v>550</v>
      </c>
      <c r="N54" s="66" t="s">
        <v>549</v>
      </c>
      <c r="O54" s="66" t="s">
        <v>549</v>
      </c>
      <c r="P54" s="66" t="s">
        <v>549</v>
      </c>
      <c r="Q54" s="66" t="s">
        <v>549</v>
      </c>
      <c r="R54" s="66" t="s">
        <v>549</v>
      </c>
    </row>
    <row r="55" spans="1:25" ht="80.25" hidden="1" customHeight="1" outlineLevel="1">
      <c r="A55" s="6" t="s">
        <v>100</v>
      </c>
      <c r="B55" s="259" t="s">
        <v>101</v>
      </c>
      <c r="C55" s="66" t="s">
        <v>203</v>
      </c>
      <c r="D55" s="145"/>
      <c r="E55" s="66"/>
      <c r="F55" s="145"/>
      <c r="G55" s="66"/>
      <c r="H55" s="66" t="s">
        <v>549</v>
      </c>
      <c r="I55" s="66" t="s">
        <v>549</v>
      </c>
      <c r="J55" s="66" t="s">
        <v>549</v>
      </c>
      <c r="K55" s="66" t="s">
        <v>549</v>
      </c>
      <c r="L55" s="66" t="s">
        <v>549</v>
      </c>
      <c r="M55" s="66" t="s">
        <v>550</v>
      </c>
      <c r="N55" s="66" t="s">
        <v>549</v>
      </c>
      <c r="O55" s="66" t="s">
        <v>549</v>
      </c>
      <c r="P55" s="66" t="s">
        <v>549</v>
      </c>
      <c r="Q55" s="66" t="s">
        <v>549</v>
      </c>
      <c r="R55" s="66" t="s">
        <v>549</v>
      </c>
    </row>
    <row r="56" spans="1:25" ht="32" hidden="1" outlineLevel="1">
      <c r="A56" s="6" t="s">
        <v>102</v>
      </c>
      <c r="B56" s="259" t="s">
        <v>103</v>
      </c>
      <c r="C56" s="66" t="s">
        <v>203</v>
      </c>
      <c r="D56" s="145"/>
      <c r="E56" s="66"/>
      <c r="F56" s="145"/>
      <c r="G56" s="66"/>
      <c r="H56" s="66" t="s">
        <v>549</v>
      </c>
      <c r="I56" s="66" t="s">
        <v>549</v>
      </c>
      <c r="J56" s="66" t="s">
        <v>549</v>
      </c>
      <c r="K56" s="66" t="s">
        <v>549</v>
      </c>
      <c r="L56" s="66" t="s">
        <v>549</v>
      </c>
      <c r="M56" s="66" t="s">
        <v>550</v>
      </c>
      <c r="N56" s="66" t="s">
        <v>549</v>
      </c>
      <c r="O56" s="66" t="s">
        <v>549</v>
      </c>
      <c r="P56" s="66" t="s">
        <v>549</v>
      </c>
      <c r="Q56" s="66" t="s">
        <v>549</v>
      </c>
      <c r="R56" s="66" t="s">
        <v>549</v>
      </c>
    </row>
    <row r="57" spans="1:25" ht="72.75" hidden="1" customHeight="1" outlineLevel="1">
      <c r="A57" s="6" t="s">
        <v>104</v>
      </c>
      <c r="B57" s="259" t="s">
        <v>105</v>
      </c>
      <c r="C57" s="66" t="s">
        <v>203</v>
      </c>
      <c r="D57" s="145"/>
      <c r="E57" s="66"/>
      <c r="F57" s="145"/>
      <c r="G57" s="66"/>
      <c r="H57" s="66" t="s">
        <v>549</v>
      </c>
      <c r="I57" s="66" t="s">
        <v>549</v>
      </c>
      <c r="J57" s="66" t="s">
        <v>549</v>
      </c>
      <c r="K57" s="66" t="s">
        <v>549</v>
      </c>
      <c r="L57" s="66" t="s">
        <v>549</v>
      </c>
      <c r="M57" s="66" t="s">
        <v>550</v>
      </c>
      <c r="N57" s="66" t="s">
        <v>549</v>
      </c>
      <c r="O57" s="66" t="s">
        <v>549</v>
      </c>
      <c r="P57" s="66" t="s">
        <v>549</v>
      </c>
      <c r="Q57" s="66" t="s">
        <v>549</v>
      </c>
      <c r="R57" s="66" t="s">
        <v>549</v>
      </c>
    </row>
    <row r="58" spans="1:25" ht="100.5" hidden="1" customHeight="1" outlineLevel="1">
      <c r="A58" s="6" t="s">
        <v>106</v>
      </c>
      <c r="B58" s="259" t="s">
        <v>107</v>
      </c>
      <c r="C58" s="66" t="s">
        <v>203</v>
      </c>
      <c r="D58" s="145"/>
      <c r="E58" s="66"/>
      <c r="F58" s="145"/>
      <c r="G58" s="66"/>
      <c r="H58" s="66" t="s">
        <v>549</v>
      </c>
      <c r="I58" s="66" t="s">
        <v>549</v>
      </c>
      <c r="J58" s="66" t="s">
        <v>549</v>
      </c>
      <c r="K58" s="66" t="s">
        <v>549</v>
      </c>
      <c r="L58" s="66" t="s">
        <v>549</v>
      </c>
      <c r="M58" s="66" t="s">
        <v>550</v>
      </c>
      <c r="N58" s="66" t="s">
        <v>549</v>
      </c>
      <c r="O58" s="66" t="s">
        <v>549</v>
      </c>
      <c r="P58" s="66" t="s">
        <v>549</v>
      </c>
      <c r="Q58" s="66" t="s">
        <v>549</v>
      </c>
      <c r="R58" s="66" t="s">
        <v>549</v>
      </c>
    </row>
    <row r="59" spans="1:25" ht="72" hidden="1" customHeight="1" outlineLevel="1">
      <c r="A59" s="6" t="s">
        <v>108</v>
      </c>
      <c r="B59" s="259" t="s">
        <v>109</v>
      </c>
      <c r="C59" s="66" t="s">
        <v>203</v>
      </c>
      <c r="D59" s="145"/>
      <c r="E59" s="66"/>
      <c r="F59" s="145"/>
      <c r="G59" s="66"/>
      <c r="H59" s="66" t="s">
        <v>549</v>
      </c>
      <c r="I59" s="66" t="s">
        <v>549</v>
      </c>
      <c r="J59" s="66" t="s">
        <v>549</v>
      </c>
      <c r="K59" s="66" t="s">
        <v>549</v>
      </c>
      <c r="L59" s="66" t="s">
        <v>549</v>
      </c>
      <c r="M59" s="66" t="s">
        <v>550</v>
      </c>
      <c r="N59" s="66" t="s">
        <v>549</v>
      </c>
      <c r="O59" s="66" t="s">
        <v>549</v>
      </c>
      <c r="P59" s="66" t="s">
        <v>549</v>
      </c>
      <c r="Q59" s="66" t="s">
        <v>549</v>
      </c>
      <c r="R59" s="66" t="s">
        <v>549</v>
      </c>
    </row>
    <row r="60" spans="1:25" ht="16" hidden="1" outlineLevel="1">
      <c r="A60" s="6" t="s">
        <v>110</v>
      </c>
      <c r="B60" s="259" t="s">
        <v>111</v>
      </c>
      <c r="C60" s="66" t="s">
        <v>203</v>
      </c>
      <c r="D60" s="66"/>
      <c r="E60" s="66"/>
      <c r="F60" s="66"/>
      <c r="G60" s="66"/>
      <c r="H60" s="66" t="s">
        <v>203</v>
      </c>
      <c r="I60" s="66" t="s">
        <v>203</v>
      </c>
      <c r="J60" s="66" t="s">
        <v>203</v>
      </c>
      <c r="K60" s="66" t="s">
        <v>203</v>
      </c>
      <c r="L60" s="66" t="s">
        <v>203</v>
      </c>
      <c r="M60" s="66" t="s">
        <v>203</v>
      </c>
      <c r="N60" s="66" t="s">
        <v>203</v>
      </c>
      <c r="O60" s="66" t="s">
        <v>203</v>
      </c>
      <c r="P60" s="66" t="s">
        <v>203</v>
      </c>
      <c r="Q60" s="66" t="s">
        <v>203</v>
      </c>
      <c r="R60" s="66" t="s">
        <v>203</v>
      </c>
    </row>
    <row r="61" spans="1:25" ht="32" hidden="1" outlineLevel="1">
      <c r="A61" s="6" t="s">
        <v>112</v>
      </c>
      <c r="B61" s="259" t="s">
        <v>113</v>
      </c>
      <c r="C61" s="66" t="s">
        <v>203</v>
      </c>
      <c r="D61" s="266"/>
      <c r="E61" s="66"/>
      <c r="F61" s="266"/>
      <c r="G61" s="66"/>
      <c r="H61" s="66" t="s">
        <v>549</v>
      </c>
      <c r="I61" s="66" t="s">
        <v>549</v>
      </c>
      <c r="J61" s="66" t="s">
        <v>549</v>
      </c>
      <c r="K61" s="66" t="s">
        <v>549</v>
      </c>
      <c r="L61" s="66" t="s">
        <v>549</v>
      </c>
      <c r="M61" s="66" t="s">
        <v>550</v>
      </c>
      <c r="N61" s="66" t="s">
        <v>549</v>
      </c>
      <c r="O61" s="66" t="s">
        <v>549</v>
      </c>
      <c r="P61" s="66" t="s">
        <v>549</v>
      </c>
      <c r="Q61" s="66" t="s">
        <v>549</v>
      </c>
      <c r="R61" s="66" t="s">
        <v>549</v>
      </c>
    </row>
    <row r="62" spans="1:25" ht="48" hidden="1" outlineLevel="1">
      <c r="A62" s="6" t="s">
        <v>114</v>
      </c>
      <c r="B62" s="259" t="s">
        <v>115</v>
      </c>
      <c r="C62" s="66" t="s">
        <v>203</v>
      </c>
      <c r="D62" s="266"/>
      <c r="E62" s="66"/>
      <c r="F62" s="266"/>
      <c r="G62" s="66"/>
      <c r="H62" s="66" t="s">
        <v>549</v>
      </c>
      <c r="I62" s="66" t="s">
        <v>549</v>
      </c>
      <c r="J62" s="66" t="s">
        <v>549</v>
      </c>
      <c r="K62" s="66" t="s">
        <v>549</v>
      </c>
      <c r="L62" s="66" t="s">
        <v>549</v>
      </c>
      <c r="M62" s="66" t="s">
        <v>550</v>
      </c>
      <c r="N62" s="66" t="s">
        <v>549</v>
      </c>
      <c r="O62" s="66" t="s">
        <v>549</v>
      </c>
      <c r="P62" s="66" t="s">
        <v>549</v>
      </c>
      <c r="Q62" s="66" t="s">
        <v>549</v>
      </c>
      <c r="R62" s="66" t="s">
        <v>549</v>
      </c>
    </row>
    <row r="63" spans="1:25" ht="32" hidden="1" outlineLevel="1">
      <c r="A63" s="6" t="s">
        <v>116</v>
      </c>
      <c r="B63" s="259" t="s">
        <v>117</v>
      </c>
      <c r="C63" s="66" t="s">
        <v>203</v>
      </c>
      <c r="D63" s="145"/>
      <c r="E63" s="66"/>
      <c r="F63" s="145"/>
      <c r="G63" s="66"/>
      <c r="H63" s="66" t="s">
        <v>549</v>
      </c>
      <c r="I63" s="66" t="s">
        <v>549</v>
      </c>
      <c r="J63" s="66" t="s">
        <v>549</v>
      </c>
      <c r="K63" s="66" t="s">
        <v>549</v>
      </c>
      <c r="L63" s="66" t="s">
        <v>549</v>
      </c>
      <c r="M63" s="66" t="s">
        <v>550</v>
      </c>
      <c r="N63" s="66" t="s">
        <v>549</v>
      </c>
      <c r="O63" s="66" t="s">
        <v>549</v>
      </c>
      <c r="P63" s="66" t="s">
        <v>549</v>
      </c>
      <c r="Q63" s="66" t="s">
        <v>549</v>
      </c>
      <c r="R63" s="66" t="s">
        <v>549</v>
      </c>
    </row>
    <row r="64" spans="1:25" ht="32" hidden="1" outlineLevel="1">
      <c r="A64" s="6" t="s">
        <v>118</v>
      </c>
      <c r="B64" s="259" t="s">
        <v>119</v>
      </c>
      <c r="C64" s="66" t="s">
        <v>203</v>
      </c>
      <c r="D64" s="66"/>
      <c r="E64" s="66"/>
      <c r="F64" s="66"/>
      <c r="G64" s="66"/>
      <c r="H64" s="66" t="s">
        <v>203</v>
      </c>
      <c r="I64" s="66" t="s">
        <v>203</v>
      </c>
      <c r="J64" s="66" t="s">
        <v>203</v>
      </c>
      <c r="K64" s="66" t="s">
        <v>203</v>
      </c>
      <c r="L64" s="66" t="s">
        <v>203</v>
      </c>
      <c r="M64" s="66" t="s">
        <v>203</v>
      </c>
      <c r="N64" s="66" t="s">
        <v>203</v>
      </c>
      <c r="O64" s="66" t="s">
        <v>203</v>
      </c>
      <c r="P64" s="66" t="s">
        <v>203</v>
      </c>
      <c r="Q64" s="66" t="s">
        <v>203</v>
      </c>
      <c r="R64" s="66" t="s">
        <v>203</v>
      </c>
    </row>
    <row r="65" spans="1:29" s="247" customFormat="1" ht="32" collapsed="1">
      <c r="A65" s="178" t="s">
        <v>673</v>
      </c>
      <c r="B65" s="309" t="s">
        <v>120</v>
      </c>
      <c r="C65" s="245" t="s">
        <v>203</v>
      </c>
      <c r="D65" s="246" t="s">
        <v>551</v>
      </c>
      <c r="E65" s="245" t="s">
        <v>123</v>
      </c>
      <c r="F65" s="246" t="s">
        <v>643</v>
      </c>
      <c r="G65" s="245" t="s">
        <v>203</v>
      </c>
      <c r="H65" s="245" t="s">
        <v>644</v>
      </c>
      <c r="I65" s="245" t="s">
        <v>644</v>
      </c>
      <c r="J65" s="245" t="s">
        <v>644</v>
      </c>
      <c r="K65" s="245" t="s">
        <v>644</v>
      </c>
      <c r="L65" s="245" t="s">
        <v>644</v>
      </c>
      <c r="M65" s="245" t="s">
        <v>550</v>
      </c>
      <c r="N65" s="245" t="s">
        <v>644</v>
      </c>
      <c r="O65" s="245" t="s">
        <v>644</v>
      </c>
      <c r="P65" s="245" t="s">
        <v>644</v>
      </c>
      <c r="Q65" s="245" t="s">
        <v>549</v>
      </c>
      <c r="R65" s="245" t="s">
        <v>549</v>
      </c>
      <c r="S65" s="310"/>
      <c r="T65" s="310"/>
      <c r="U65" s="310"/>
      <c r="V65" s="310"/>
      <c r="W65" s="310"/>
      <c r="X65" s="310"/>
      <c r="Y65" s="310"/>
      <c r="Z65" s="311"/>
      <c r="AA65" s="311"/>
      <c r="AB65" s="311"/>
      <c r="AC65" s="311"/>
    </row>
    <row r="66" spans="1:29" s="319" customFormat="1" ht="28">
      <c r="A66" s="165" t="s">
        <v>674</v>
      </c>
      <c r="B66" s="307" t="s">
        <v>624</v>
      </c>
      <c r="C66" s="316" t="s">
        <v>203</v>
      </c>
      <c r="D66" s="320" t="s">
        <v>551</v>
      </c>
      <c r="E66" s="316" t="s">
        <v>123</v>
      </c>
      <c r="F66" s="320" t="s">
        <v>643</v>
      </c>
      <c r="G66" s="316" t="s">
        <v>203</v>
      </c>
      <c r="H66" s="316" t="s">
        <v>644</v>
      </c>
      <c r="I66" s="316" t="s">
        <v>644</v>
      </c>
      <c r="J66" s="316" t="s">
        <v>644</v>
      </c>
      <c r="K66" s="316" t="s">
        <v>644</v>
      </c>
      <c r="L66" s="316" t="s">
        <v>644</v>
      </c>
      <c r="M66" s="316" t="s">
        <v>550</v>
      </c>
      <c r="N66" s="316" t="s">
        <v>644</v>
      </c>
      <c r="O66" s="316" t="s">
        <v>644</v>
      </c>
      <c r="P66" s="316" t="s">
        <v>644</v>
      </c>
      <c r="Q66" s="316" t="s">
        <v>549</v>
      </c>
      <c r="R66" s="316" t="s">
        <v>549</v>
      </c>
      <c r="S66" s="317"/>
      <c r="T66" s="317"/>
      <c r="U66" s="317"/>
      <c r="V66" s="317"/>
      <c r="W66" s="317"/>
      <c r="X66" s="317"/>
      <c r="Y66" s="317"/>
      <c r="Z66" s="318"/>
      <c r="AA66" s="318"/>
      <c r="AB66" s="318"/>
      <c r="AC66" s="318"/>
    </row>
    <row r="67" spans="1:29" ht="16">
      <c r="A67" s="21" t="s">
        <v>121</v>
      </c>
      <c r="B67" s="21" t="s">
        <v>122</v>
      </c>
      <c r="C67" s="66" t="s">
        <v>203</v>
      </c>
      <c r="D67" s="66" t="s">
        <v>203</v>
      </c>
      <c r="E67" s="66" t="s">
        <v>203</v>
      </c>
      <c r="F67" s="66" t="s">
        <v>203</v>
      </c>
      <c r="G67" s="66" t="s">
        <v>203</v>
      </c>
      <c r="H67" s="66" t="s">
        <v>644</v>
      </c>
      <c r="I67" s="66" t="s">
        <v>644</v>
      </c>
      <c r="J67" s="66" t="s">
        <v>644</v>
      </c>
      <c r="K67" s="66" t="s">
        <v>644</v>
      </c>
      <c r="L67" s="66" t="s">
        <v>644</v>
      </c>
      <c r="M67" s="66" t="s">
        <v>203</v>
      </c>
      <c r="N67" s="66" t="s">
        <v>644</v>
      </c>
      <c r="O67" s="66" t="s">
        <v>644</v>
      </c>
      <c r="P67" s="66" t="s">
        <v>644</v>
      </c>
      <c r="Q67" s="66" t="s">
        <v>549</v>
      </c>
      <c r="R67" s="66" t="s">
        <v>549</v>
      </c>
    </row>
  </sheetData>
  <mergeCells count="5">
    <mergeCell ref="A4:R4"/>
    <mergeCell ref="A6:R6"/>
    <mergeCell ref="A7:R7"/>
    <mergeCell ref="A9:R9"/>
    <mergeCell ref="A10:R10"/>
  </mergeCells>
  <pageMargins left="0.16" right="0.16" top="0.28000000000000003" bottom="0.3" header="0.13" footer="0.15"/>
  <pageSetup paperSize="9" scale="29" fitToHeight="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AH90"/>
  <sheetViews>
    <sheetView topLeftCell="A13" zoomScale="90" zoomScaleNormal="90" workbookViewId="0">
      <selection activeCell="A4" sqref="A4:N4"/>
    </sheetView>
  </sheetViews>
  <sheetFormatPr baseColWidth="10" defaultColWidth="9.1640625" defaultRowHeight="16"/>
  <cols>
    <col min="1" max="1" width="11.5" style="150" customWidth="1"/>
    <col min="2" max="2" width="92.5" style="150" customWidth="1"/>
    <col min="3" max="3" width="18" style="150" customWidth="1"/>
    <col min="4" max="4" width="23.5" style="150" customWidth="1"/>
    <col min="5" max="5" width="18.1640625" style="150" customWidth="1"/>
    <col min="6" max="7" width="18.5" style="150" customWidth="1"/>
    <col min="8" max="8" width="33" style="150" customWidth="1"/>
    <col min="9" max="9" width="27.5" style="150" customWidth="1"/>
    <col min="10" max="13" width="22.6640625" style="150" customWidth="1"/>
    <col min="14" max="14" width="33.33203125" style="150" customWidth="1"/>
    <col min="15" max="15" width="29.5" style="150" customWidth="1"/>
    <col min="16" max="16" width="31" style="150" customWidth="1"/>
    <col min="17" max="19" width="23.5" style="217" customWidth="1"/>
    <col min="20" max="20" width="22.5" style="218" customWidth="1"/>
    <col min="21" max="21" width="11.5" style="218" customWidth="1"/>
    <col min="22" max="22" width="9.1640625" style="218"/>
    <col min="23" max="23" width="19.5" style="218" customWidth="1"/>
    <col min="24" max="24" width="20.33203125" style="218" customWidth="1"/>
    <col min="25" max="25" width="10" style="150" customWidth="1"/>
    <col min="26" max="26" width="9.5" style="150" customWidth="1"/>
    <col min="27" max="27" width="9.1640625" style="150"/>
    <col min="28" max="28" width="16.6640625" style="150" customWidth="1"/>
    <col min="29" max="29" width="32" style="150" customWidth="1"/>
    <col min="30" max="30" width="17.6640625" style="150" customWidth="1"/>
    <col min="31" max="31" width="16.33203125" style="150" customWidth="1"/>
    <col min="32" max="16384" width="9.1640625" style="150"/>
  </cols>
  <sheetData>
    <row r="1" spans="1:34">
      <c r="A1" s="227"/>
      <c r="N1" s="216" t="s">
        <v>554</v>
      </c>
      <c r="X1" s="150"/>
    </row>
    <row r="2" spans="1:34">
      <c r="A2" s="227"/>
      <c r="N2" s="219" t="s">
        <v>0</v>
      </c>
      <c r="X2" s="150"/>
    </row>
    <row r="3" spans="1:34">
      <c r="A3" s="228"/>
      <c r="N3" s="219" t="s">
        <v>1</v>
      </c>
      <c r="X3" s="150"/>
    </row>
    <row r="4" spans="1:34">
      <c r="A4" s="450" t="s">
        <v>555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X4" s="150"/>
    </row>
    <row r="5" spans="1:34">
      <c r="A5" s="451"/>
      <c r="B5" s="451"/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</row>
    <row r="6" spans="1:34">
      <c r="A6" s="438" t="s">
        <v>645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</row>
    <row r="7" spans="1:34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</row>
    <row r="8" spans="1:34">
      <c r="A8" s="438"/>
      <c r="B8" s="438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</row>
    <row r="9" spans="1:34" s="229" customFormat="1">
      <c r="A9" s="423" t="s">
        <v>646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</row>
    <row r="10" spans="1:34">
      <c r="A10" s="440"/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</row>
    <row r="11" spans="1:34" ht="43" customHeight="1">
      <c r="A11" s="373" t="s">
        <v>6</v>
      </c>
      <c r="B11" s="373" t="s">
        <v>7</v>
      </c>
      <c r="C11" s="373" t="s">
        <v>556</v>
      </c>
      <c r="D11" s="441" t="s">
        <v>557</v>
      </c>
      <c r="E11" s="442" t="s">
        <v>558</v>
      </c>
      <c r="F11" s="442" t="s">
        <v>559</v>
      </c>
      <c r="G11" s="442" t="s">
        <v>560</v>
      </c>
      <c r="H11" s="373" t="s">
        <v>561</v>
      </c>
      <c r="I11" s="373"/>
      <c r="J11" s="373"/>
      <c r="K11" s="373"/>
      <c r="L11" s="373" t="s">
        <v>562</v>
      </c>
      <c r="M11" s="373"/>
      <c r="N11" s="452" t="s">
        <v>563</v>
      </c>
      <c r="O11" s="452" t="s">
        <v>564</v>
      </c>
      <c r="P11" s="456" t="s">
        <v>565</v>
      </c>
      <c r="Q11" s="441" t="s">
        <v>566</v>
      </c>
      <c r="R11" s="441"/>
      <c r="S11" s="459" t="s">
        <v>567</v>
      </c>
      <c r="T11" s="459" t="s">
        <v>568</v>
      </c>
      <c r="U11" s="445" t="s">
        <v>569</v>
      </c>
      <c r="V11" s="445"/>
      <c r="W11" s="445"/>
      <c r="X11" s="445"/>
      <c r="Y11" s="445"/>
      <c r="Z11" s="445"/>
      <c r="AA11" s="446" t="s">
        <v>570</v>
      </c>
      <c r="AB11" s="447"/>
      <c r="AC11" s="373" t="s">
        <v>571</v>
      </c>
      <c r="AD11" s="373" t="s">
        <v>572</v>
      </c>
      <c r="AE11" s="373"/>
    </row>
    <row r="12" spans="1:34" ht="32" customHeight="1">
      <c r="A12" s="373"/>
      <c r="B12" s="373"/>
      <c r="C12" s="373"/>
      <c r="D12" s="441"/>
      <c r="E12" s="443"/>
      <c r="F12" s="443"/>
      <c r="G12" s="443"/>
      <c r="H12" s="373" t="s">
        <v>573</v>
      </c>
      <c r="I12" s="373" t="s">
        <v>574</v>
      </c>
      <c r="J12" s="373" t="s">
        <v>575</v>
      </c>
      <c r="K12" s="442" t="s">
        <v>576</v>
      </c>
      <c r="L12" s="373"/>
      <c r="M12" s="373"/>
      <c r="N12" s="452"/>
      <c r="O12" s="452"/>
      <c r="P12" s="457"/>
      <c r="Q12" s="441"/>
      <c r="R12" s="441"/>
      <c r="S12" s="460"/>
      <c r="T12" s="460"/>
      <c r="U12" s="455" t="s">
        <v>577</v>
      </c>
      <c r="V12" s="455"/>
      <c r="W12" s="452" t="s">
        <v>578</v>
      </c>
      <c r="X12" s="452"/>
      <c r="Y12" s="453" t="s">
        <v>579</v>
      </c>
      <c r="Z12" s="454"/>
      <c r="AA12" s="448"/>
      <c r="AB12" s="449"/>
      <c r="AC12" s="373"/>
      <c r="AD12" s="373"/>
      <c r="AE12" s="373"/>
    </row>
    <row r="13" spans="1:34" ht="162" customHeight="1">
      <c r="A13" s="373"/>
      <c r="B13" s="373"/>
      <c r="C13" s="373"/>
      <c r="D13" s="441"/>
      <c r="E13" s="444"/>
      <c r="F13" s="444"/>
      <c r="G13" s="444"/>
      <c r="H13" s="373"/>
      <c r="I13" s="373"/>
      <c r="J13" s="373"/>
      <c r="K13" s="444"/>
      <c r="L13" s="214" t="s">
        <v>580</v>
      </c>
      <c r="M13" s="157" t="s">
        <v>581</v>
      </c>
      <c r="N13" s="452"/>
      <c r="O13" s="452"/>
      <c r="P13" s="458"/>
      <c r="Q13" s="211" t="s">
        <v>254</v>
      </c>
      <c r="R13" s="211" t="s">
        <v>582</v>
      </c>
      <c r="S13" s="461"/>
      <c r="T13" s="461"/>
      <c r="U13" s="222" t="s">
        <v>583</v>
      </c>
      <c r="V13" s="222" t="s">
        <v>584</v>
      </c>
      <c r="W13" s="222" t="s">
        <v>583</v>
      </c>
      <c r="X13" s="222" t="s">
        <v>584</v>
      </c>
      <c r="Y13" s="214" t="s">
        <v>583</v>
      </c>
      <c r="Z13" s="215" t="s">
        <v>584</v>
      </c>
      <c r="AA13" s="214" t="s">
        <v>583</v>
      </c>
      <c r="AB13" s="215" t="s">
        <v>584</v>
      </c>
      <c r="AC13" s="373"/>
      <c r="AD13" s="223" t="s">
        <v>585</v>
      </c>
      <c r="AE13" s="157" t="s">
        <v>586</v>
      </c>
    </row>
    <row r="14" spans="1:34" s="224" customFormat="1">
      <c r="A14" s="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  <c r="S14" s="74">
        <v>19</v>
      </c>
      <c r="T14" s="74">
        <v>20</v>
      </c>
      <c r="U14" s="74">
        <v>21</v>
      </c>
      <c r="V14" s="74">
        <v>22</v>
      </c>
      <c r="W14" s="74">
        <v>23</v>
      </c>
      <c r="X14" s="74">
        <v>24</v>
      </c>
      <c r="Y14" s="74">
        <v>25</v>
      </c>
      <c r="Z14" s="74">
        <v>26</v>
      </c>
      <c r="AA14" s="74">
        <v>27</v>
      </c>
      <c r="AB14" s="74">
        <v>28</v>
      </c>
      <c r="AC14" s="74">
        <v>29</v>
      </c>
      <c r="AD14" s="74">
        <v>30</v>
      </c>
      <c r="AE14" s="74">
        <v>31</v>
      </c>
    </row>
    <row r="15" spans="1:34">
      <c r="A15" s="72" t="s">
        <v>44</v>
      </c>
      <c r="B15" s="157" t="s">
        <v>123</v>
      </c>
      <c r="C15" s="79" t="s">
        <v>203</v>
      </c>
      <c r="D15" s="79" t="s">
        <v>203</v>
      </c>
      <c r="E15" s="79" t="s">
        <v>203</v>
      </c>
      <c r="F15" s="79" t="s">
        <v>203</v>
      </c>
      <c r="G15" s="79" t="s">
        <v>203</v>
      </c>
      <c r="H15" s="79" t="s">
        <v>203</v>
      </c>
      <c r="I15" s="79" t="s">
        <v>203</v>
      </c>
      <c r="J15" s="79" t="s">
        <v>203</v>
      </c>
      <c r="K15" s="79" t="s">
        <v>203</v>
      </c>
      <c r="L15" s="79" t="s">
        <v>203</v>
      </c>
      <c r="M15" s="79" t="s">
        <v>203</v>
      </c>
      <c r="N15" s="79" t="s">
        <v>203</v>
      </c>
      <c r="O15" s="79" t="s">
        <v>203</v>
      </c>
      <c r="P15" s="79"/>
      <c r="Q15" s="79"/>
      <c r="R15" s="79"/>
      <c r="S15" s="79"/>
      <c r="T15" s="79" t="s">
        <v>203</v>
      </c>
      <c r="U15" s="324" t="s">
        <v>203</v>
      </c>
      <c r="V15" s="79" t="s">
        <v>203</v>
      </c>
      <c r="W15" s="79" t="s">
        <v>203</v>
      </c>
      <c r="X15" s="79" t="s">
        <v>203</v>
      </c>
      <c r="Y15" s="79" t="s">
        <v>203</v>
      </c>
      <c r="Z15" s="79" t="s">
        <v>203</v>
      </c>
      <c r="AA15" s="79" t="s">
        <v>203</v>
      </c>
      <c r="AB15" s="79" t="s">
        <v>203</v>
      </c>
      <c r="AC15" s="79" t="s">
        <v>203</v>
      </c>
      <c r="AD15" s="79" t="s">
        <v>203</v>
      </c>
      <c r="AE15" s="79" t="s">
        <v>203</v>
      </c>
    </row>
    <row r="16" spans="1:34" s="334" customFormat="1" ht="48">
      <c r="A16" s="178" t="s">
        <v>70</v>
      </c>
      <c r="B16" s="299" t="s">
        <v>71</v>
      </c>
      <c r="C16" s="174" t="s">
        <v>203</v>
      </c>
      <c r="D16" s="174" t="s">
        <v>203</v>
      </c>
      <c r="E16" s="174" t="s">
        <v>203</v>
      </c>
      <c r="F16" s="174" t="s">
        <v>203</v>
      </c>
      <c r="G16" s="174" t="s">
        <v>203</v>
      </c>
      <c r="H16" s="174" t="s">
        <v>203</v>
      </c>
      <c r="I16" s="174" t="s">
        <v>203</v>
      </c>
      <c r="J16" s="174" t="s">
        <v>203</v>
      </c>
      <c r="K16" s="174" t="s">
        <v>203</v>
      </c>
      <c r="L16" s="174" t="s">
        <v>203</v>
      </c>
      <c r="M16" s="174" t="s">
        <v>203</v>
      </c>
      <c r="N16" s="174" t="s">
        <v>203</v>
      </c>
      <c r="O16" s="174" t="s">
        <v>203</v>
      </c>
      <c r="P16" s="174"/>
      <c r="Q16" s="174"/>
      <c r="R16" s="174"/>
      <c r="S16" s="174"/>
      <c r="T16" s="174"/>
      <c r="U16" s="335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 s="233" customFormat="1" ht="32" customHeight="1">
      <c r="A17" s="8" t="s">
        <v>72</v>
      </c>
      <c r="B17" s="298" t="s">
        <v>73</v>
      </c>
      <c r="C17" s="164" t="s">
        <v>203</v>
      </c>
      <c r="D17" s="164" t="s">
        <v>203</v>
      </c>
      <c r="E17" s="164" t="s">
        <v>203</v>
      </c>
      <c r="F17" s="164" t="s">
        <v>203</v>
      </c>
      <c r="G17" s="164" t="s">
        <v>203</v>
      </c>
      <c r="H17" s="164" t="s">
        <v>203</v>
      </c>
      <c r="I17" s="164" t="s">
        <v>203</v>
      </c>
      <c r="J17" s="164" t="s">
        <v>203</v>
      </c>
      <c r="K17" s="164" t="s">
        <v>203</v>
      </c>
      <c r="L17" s="164" t="s">
        <v>203</v>
      </c>
      <c r="M17" s="164" t="s">
        <v>203</v>
      </c>
      <c r="N17" s="164" t="s">
        <v>203</v>
      </c>
      <c r="O17" s="164" t="s">
        <v>203</v>
      </c>
      <c r="P17" s="164"/>
      <c r="Q17" s="164"/>
      <c r="R17" s="164"/>
      <c r="S17" s="164"/>
      <c r="T17" s="164"/>
      <c r="U17" s="326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</row>
    <row r="18" spans="1:31" s="328" customFormat="1">
      <c r="A18" s="165" t="s">
        <v>72</v>
      </c>
      <c r="B18" s="308" t="s">
        <v>629</v>
      </c>
      <c r="C18" s="166" t="s">
        <v>203</v>
      </c>
      <c r="D18" s="166" t="s">
        <v>203</v>
      </c>
      <c r="E18" s="166" t="s">
        <v>203</v>
      </c>
      <c r="F18" s="166" t="s">
        <v>203</v>
      </c>
      <c r="G18" s="166" t="s">
        <v>203</v>
      </c>
      <c r="H18" s="166" t="s">
        <v>203</v>
      </c>
      <c r="I18" s="166" t="s">
        <v>203</v>
      </c>
      <c r="J18" s="166" t="s">
        <v>203</v>
      </c>
      <c r="K18" s="166" t="s">
        <v>203</v>
      </c>
      <c r="L18" s="166" t="s">
        <v>203</v>
      </c>
      <c r="M18" s="166" t="s">
        <v>203</v>
      </c>
      <c r="N18" s="166" t="s">
        <v>203</v>
      </c>
      <c r="O18" s="166" t="s">
        <v>203</v>
      </c>
      <c r="P18" s="166"/>
      <c r="Q18" s="166"/>
      <c r="R18" s="166"/>
      <c r="S18" s="166"/>
      <c r="T18" s="166"/>
      <c r="U18" s="327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</row>
    <row r="19" spans="1:31">
      <c r="A19" s="265"/>
      <c r="B19" s="259"/>
      <c r="C19" s="79" t="s">
        <v>203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324"/>
      <c r="V19" s="79"/>
      <c r="W19" s="79"/>
      <c r="X19" s="79"/>
      <c r="Y19" s="79"/>
      <c r="Z19" s="79"/>
      <c r="AA19" s="79"/>
      <c r="AB19" s="79"/>
      <c r="AC19" s="79"/>
      <c r="AD19" s="79"/>
      <c r="AE19" s="79"/>
    </row>
    <row r="20" spans="1:31" s="334" customFormat="1">
      <c r="A20" s="306" t="s">
        <v>76</v>
      </c>
      <c r="B20" s="282" t="s">
        <v>77</v>
      </c>
      <c r="C20" s="174" t="s">
        <v>203</v>
      </c>
      <c r="D20" s="174" t="s">
        <v>203</v>
      </c>
      <c r="E20" s="174" t="s">
        <v>203</v>
      </c>
      <c r="F20" s="174" t="s">
        <v>203</v>
      </c>
      <c r="G20" s="174" t="s">
        <v>203</v>
      </c>
      <c r="H20" s="174" t="s">
        <v>203</v>
      </c>
      <c r="I20" s="174" t="s">
        <v>203</v>
      </c>
      <c r="J20" s="174" t="s">
        <v>203</v>
      </c>
      <c r="K20" s="174" t="s">
        <v>203</v>
      </c>
      <c r="L20" s="174" t="s">
        <v>203</v>
      </c>
      <c r="M20" s="174" t="s">
        <v>203</v>
      </c>
      <c r="N20" s="174" t="s">
        <v>203</v>
      </c>
      <c r="O20" s="174" t="s">
        <v>203</v>
      </c>
      <c r="P20" s="174"/>
      <c r="Q20" s="174"/>
      <c r="R20" s="174"/>
      <c r="S20" s="174"/>
      <c r="T20" s="174" t="s">
        <v>203</v>
      </c>
      <c r="U20" s="335" t="s">
        <v>203</v>
      </c>
      <c r="V20" s="174" t="s">
        <v>203</v>
      </c>
      <c r="W20" s="174" t="s">
        <v>203</v>
      </c>
      <c r="X20" s="174" t="s">
        <v>203</v>
      </c>
      <c r="Y20" s="174" t="s">
        <v>203</v>
      </c>
      <c r="Z20" s="174" t="s">
        <v>203</v>
      </c>
      <c r="AA20" s="174" t="s">
        <v>203</v>
      </c>
      <c r="AB20" s="174" t="s">
        <v>203</v>
      </c>
      <c r="AC20" s="174" t="s">
        <v>203</v>
      </c>
      <c r="AD20" s="174" t="s">
        <v>203</v>
      </c>
      <c r="AE20" s="174" t="s">
        <v>203</v>
      </c>
    </row>
    <row r="21" spans="1:31" s="231" customFormat="1" ht="32">
      <c r="A21" s="230" t="s">
        <v>78</v>
      </c>
      <c r="B21" s="43" t="s">
        <v>79</v>
      </c>
      <c r="C21" s="171" t="s">
        <v>203</v>
      </c>
      <c r="D21" s="171" t="s">
        <v>203</v>
      </c>
      <c r="E21" s="171" t="s">
        <v>203</v>
      </c>
      <c r="F21" s="171" t="s">
        <v>203</v>
      </c>
      <c r="G21" s="171" t="s">
        <v>203</v>
      </c>
      <c r="H21" s="171" t="s">
        <v>203</v>
      </c>
      <c r="I21" s="171" t="s">
        <v>203</v>
      </c>
      <c r="J21" s="171" t="s">
        <v>203</v>
      </c>
      <c r="K21" s="171" t="s">
        <v>203</v>
      </c>
      <c r="L21" s="171" t="s">
        <v>203</v>
      </c>
      <c r="M21" s="171" t="s">
        <v>203</v>
      </c>
      <c r="N21" s="171" t="s">
        <v>203</v>
      </c>
      <c r="O21" s="171" t="s">
        <v>203</v>
      </c>
      <c r="P21" s="171"/>
      <c r="Q21" s="171"/>
      <c r="R21" s="171"/>
      <c r="S21" s="171"/>
      <c r="T21" s="171" t="s">
        <v>203</v>
      </c>
      <c r="U21" s="325" t="s">
        <v>203</v>
      </c>
      <c r="V21" s="171" t="s">
        <v>203</v>
      </c>
      <c r="W21" s="171" t="s">
        <v>203</v>
      </c>
      <c r="X21" s="171" t="s">
        <v>203</v>
      </c>
      <c r="Y21" s="171" t="s">
        <v>203</v>
      </c>
      <c r="Z21" s="171" t="s">
        <v>203</v>
      </c>
      <c r="AA21" s="171" t="s">
        <v>203</v>
      </c>
      <c r="AB21" s="171" t="s">
        <v>203</v>
      </c>
      <c r="AC21" s="171" t="s">
        <v>203</v>
      </c>
      <c r="AD21" s="171" t="s">
        <v>203</v>
      </c>
      <c r="AE21" s="171" t="s">
        <v>203</v>
      </c>
    </row>
    <row r="22" spans="1:31" s="233" customFormat="1">
      <c r="A22" s="232" t="s">
        <v>80</v>
      </c>
      <c r="B22" s="9" t="s">
        <v>81</v>
      </c>
      <c r="C22" s="164" t="s">
        <v>203</v>
      </c>
      <c r="D22" s="164" t="s">
        <v>203</v>
      </c>
      <c r="E22" s="164" t="s">
        <v>203</v>
      </c>
      <c r="F22" s="164" t="s">
        <v>203</v>
      </c>
      <c r="G22" s="164" t="s">
        <v>203</v>
      </c>
      <c r="H22" s="164" t="s">
        <v>203</v>
      </c>
      <c r="I22" s="164" t="s">
        <v>203</v>
      </c>
      <c r="J22" s="164" t="s">
        <v>203</v>
      </c>
      <c r="K22" s="164" t="s">
        <v>203</v>
      </c>
      <c r="L22" s="164" t="s">
        <v>203</v>
      </c>
      <c r="M22" s="164" t="s">
        <v>203</v>
      </c>
      <c r="N22" s="164" t="s">
        <v>203</v>
      </c>
      <c r="O22" s="164" t="s">
        <v>203</v>
      </c>
      <c r="P22" s="164"/>
      <c r="Q22" s="164"/>
      <c r="R22" s="164"/>
      <c r="S22" s="164"/>
      <c r="T22" s="164" t="s">
        <v>203</v>
      </c>
      <c r="U22" s="326" t="s">
        <v>203</v>
      </c>
      <c r="V22" s="164" t="s">
        <v>203</v>
      </c>
      <c r="W22" s="164" t="s">
        <v>203</v>
      </c>
      <c r="X22" s="164" t="s">
        <v>203</v>
      </c>
      <c r="Y22" s="164" t="s">
        <v>203</v>
      </c>
      <c r="Z22" s="164" t="s">
        <v>203</v>
      </c>
      <c r="AA22" s="164" t="s">
        <v>203</v>
      </c>
      <c r="AB22" s="164" t="s">
        <v>203</v>
      </c>
      <c r="AC22" s="164" t="s">
        <v>203</v>
      </c>
      <c r="AD22" s="164" t="s">
        <v>203</v>
      </c>
      <c r="AE22" s="164" t="s">
        <v>203</v>
      </c>
    </row>
    <row r="23" spans="1:31" s="328" customFormat="1" ht="71" customHeight="1">
      <c r="A23" s="330" t="s">
        <v>80</v>
      </c>
      <c r="B23" s="331" t="str">
        <f>'Ф 10'!B45</f>
        <v>Реконструкция КТПН-803 ул.Снеговая, 18</v>
      </c>
      <c r="C23" s="166" t="s">
        <v>203</v>
      </c>
      <c r="D23" s="166" t="s">
        <v>647</v>
      </c>
      <c r="E23" s="166" t="s">
        <v>203</v>
      </c>
      <c r="F23" s="166" t="s">
        <v>203</v>
      </c>
      <c r="G23" s="166" t="s">
        <v>203</v>
      </c>
      <c r="H23" s="166" t="s">
        <v>203</v>
      </c>
      <c r="I23" s="166" t="s">
        <v>203</v>
      </c>
      <c r="J23" s="166" t="s">
        <v>203</v>
      </c>
      <c r="K23" s="166" t="s">
        <v>203</v>
      </c>
      <c r="L23" s="166" t="s">
        <v>203</v>
      </c>
      <c r="M23" s="166" t="s">
        <v>203</v>
      </c>
      <c r="N23" s="166" t="s">
        <v>203</v>
      </c>
      <c r="O23" s="166" t="s">
        <v>203</v>
      </c>
      <c r="P23" s="331" t="s">
        <v>648</v>
      </c>
      <c r="Q23" s="358">
        <v>6.3E-2</v>
      </c>
      <c r="R23" s="359">
        <v>43040</v>
      </c>
      <c r="S23" s="358"/>
      <c r="T23" s="358" t="s">
        <v>649</v>
      </c>
      <c r="U23" s="360">
        <v>6.3E-2</v>
      </c>
      <c r="V23" s="358">
        <v>0.8</v>
      </c>
      <c r="W23" s="358">
        <v>0.4</v>
      </c>
      <c r="X23" s="358">
        <v>0.4</v>
      </c>
      <c r="Y23" s="361" t="s">
        <v>203</v>
      </c>
      <c r="Z23" s="361" t="s">
        <v>203</v>
      </c>
      <c r="AA23" s="358">
        <v>6</v>
      </c>
      <c r="AB23" s="358">
        <v>6</v>
      </c>
      <c r="AC23" s="336" t="s">
        <v>655</v>
      </c>
      <c r="AD23" s="166" t="s">
        <v>587</v>
      </c>
      <c r="AE23" s="332" t="s">
        <v>588</v>
      </c>
    </row>
    <row r="24" spans="1:31" s="334" customFormat="1">
      <c r="A24" s="178" t="s">
        <v>673</v>
      </c>
      <c r="B24" s="309" t="s">
        <v>120</v>
      </c>
      <c r="C24" s="174" t="s">
        <v>203</v>
      </c>
      <c r="D24" s="174" t="s">
        <v>203</v>
      </c>
      <c r="E24" s="174" t="s">
        <v>203</v>
      </c>
      <c r="F24" s="174" t="s">
        <v>203</v>
      </c>
      <c r="G24" s="174" t="s">
        <v>203</v>
      </c>
      <c r="H24" s="174" t="s">
        <v>203</v>
      </c>
      <c r="I24" s="174" t="s">
        <v>203</v>
      </c>
      <c r="J24" s="174" t="s">
        <v>203</v>
      </c>
      <c r="K24" s="174" t="s">
        <v>203</v>
      </c>
      <c r="L24" s="174" t="s">
        <v>203</v>
      </c>
      <c r="M24" s="174" t="s">
        <v>203</v>
      </c>
      <c r="N24" s="174" t="s">
        <v>203</v>
      </c>
      <c r="O24" s="174" t="s">
        <v>203</v>
      </c>
      <c r="P24" s="174"/>
      <c r="Q24" s="333"/>
      <c r="R24" s="333"/>
      <c r="S24" s="333"/>
      <c r="T24" s="333"/>
      <c r="U24" s="333"/>
      <c r="V24" s="333"/>
      <c r="W24" s="333"/>
      <c r="X24" s="333"/>
      <c r="Y24" s="174"/>
      <c r="Z24" s="174"/>
      <c r="AA24" s="174"/>
      <c r="AB24" s="174"/>
      <c r="AC24" s="174"/>
      <c r="AD24" s="174"/>
      <c r="AE24" s="174"/>
    </row>
    <row r="25" spans="1:31" s="328" customFormat="1">
      <c r="A25" s="165" t="s">
        <v>674</v>
      </c>
      <c r="B25" s="307" t="s">
        <v>624</v>
      </c>
      <c r="C25" s="166" t="s">
        <v>203</v>
      </c>
      <c r="D25" s="166" t="s">
        <v>203</v>
      </c>
      <c r="E25" s="166" t="s">
        <v>203</v>
      </c>
      <c r="F25" s="166" t="s">
        <v>203</v>
      </c>
      <c r="G25" s="166" t="s">
        <v>203</v>
      </c>
      <c r="H25" s="166" t="s">
        <v>203</v>
      </c>
      <c r="I25" s="166" t="s">
        <v>203</v>
      </c>
      <c r="J25" s="166" t="s">
        <v>203</v>
      </c>
      <c r="K25" s="166" t="s">
        <v>203</v>
      </c>
      <c r="L25" s="166" t="s">
        <v>203</v>
      </c>
      <c r="M25" s="166" t="s">
        <v>203</v>
      </c>
      <c r="N25" s="166" t="s">
        <v>203</v>
      </c>
      <c r="O25" s="166" t="s">
        <v>203</v>
      </c>
      <c r="P25" s="166"/>
      <c r="Q25" s="329"/>
      <c r="R25" s="329"/>
      <c r="S25" s="329"/>
      <c r="T25" s="329"/>
      <c r="U25" s="329"/>
      <c r="V25" s="329"/>
      <c r="W25" s="329"/>
      <c r="X25" s="329"/>
      <c r="Y25" s="166"/>
      <c r="Z25" s="166"/>
      <c r="AA25" s="166"/>
      <c r="AB25" s="166"/>
      <c r="AC25" s="166"/>
      <c r="AD25" s="166"/>
      <c r="AE25" s="166"/>
    </row>
    <row r="26" spans="1:31">
      <c r="A26" s="21" t="s">
        <v>121</v>
      </c>
      <c r="B26" s="21" t="s">
        <v>122</v>
      </c>
      <c r="C26" s="79" t="s">
        <v>203</v>
      </c>
      <c r="D26" s="79" t="s">
        <v>203</v>
      </c>
      <c r="E26" s="79" t="s">
        <v>203</v>
      </c>
      <c r="F26" s="79" t="s">
        <v>203</v>
      </c>
      <c r="G26" s="79" t="s">
        <v>203</v>
      </c>
      <c r="H26" s="79" t="s">
        <v>203</v>
      </c>
      <c r="I26" s="79" t="s">
        <v>203</v>
      </c>
      <c r="J26" s="79" t="s">
        <v>203</v>
      </c>
      <c r="K26" s="79" t="s">
        <v>203</v>
      </c>
      <c r="L26" s="79" t="s">
        <v>203</v>
      </c>
      <c r="M26" s="79" t="s">
        <v>203</v>
      </c>
      <c r="N26" s="79" t="s">
        <v>203</v>
      </c>
      <c r="O26" s="79" t="s">
        <v>203</v>
      </c>
      <c r="P26" s="79"/>
      <c r="Q26" s="264"/>
      <c r="R26" s="264"/>
      <c r="S26" s="264"/>
      <c r="T26" s="264"/>
      <c r="U26" s="264"/>
      <c r="V26" s="264"/>
      <c r="W26" s="264"/>
      <c r="X26" s="264"/>
      <c r="Y26" s="79"/>
      <c r="Z26" s="79"/>
      <c r="AA26" s="79"/>
      <c r="AB26" s="79"/>
      <c r="AC26" s="79"/>
      <c r="AD26" s="79"/>
      <c r="AE26" s="79"/>
    </row>
    <row r="27" spans="1:31"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226"/>
      <c r="R27" s="226"/>
      <c r="S27" s="226"/>
      <c r="T27" s="226"/>
      <c r="U27" s="226"/>
      <c r="V27" s="226"/>
      <c r="W27" s="226"/>
      <c r="X27" s="226"/>
      <c r="Y27" s="156"/>
      <c r="Z27" s="156"/>
      <c r="AA27" s="156"/>
      <c r="AB27" s="156"/>
      <c r="AC27" s="156"/>
      <c r="AD27" s="156"/>
      <c r="AE27" s="156"/>
    </row>
    <row r="28" spans="1:31"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226"/>
      <c r="R28" s="226"/>
      <c r="S28" s="226"/>
      <c r="T28" s="226"/>
      <c r="U28" s="226"/>
      <c r="V28" s="226"/>
      <c r="W28" s="226"/>
      <c r="X28" s="226"/>
      <c r="Y28" s="156"/>
      <c r="Z28" s="156"/>
      <c r="AA28" s="156"/>
      <c r="AB28" s="156"/>
      <c r="AC28" s="156"/>
      <c r="AD28" s="156"/>
      <c r="AE28" s="156"/>
    </row>
    <row r="29" spans="1:31"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226"/>
      <c r="R29" s="226"/>
      <c r="S29" s="226"/>
      <c r="T29" s="226"/>
      <c r="U29" s="226"/>
      <c r="V29" s="226"/>
      <c r="W29" s="226"/>
      <c r="X29" s="226"/>
      <c r="Y29" s="156"/>
      <c r="Z29" s="156"/>
      <c r="AA29" s="156"/>
      <c r="AB29" s="156"/>
      <c r="AC29" s="156"/>
      <c r="AD29" s="156"/>
      <c r="AE29" s="156"/>
    </row>
    <row r="30" spans="1:31"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226"/>
      <c r="R30" s="226"/>
      <c r="S30" s="226"/>
      <c r="T30" s="226"/>
      <c r="U30" s="226"/>
      <c r="V30" s="226"/>
      <c r="W30" s="226"/>
      <c r="X30" s="226"/>
      <c r="Y30" s="156"/>
      <c r="Z30" s="156"/>
      <c r="AA30" s="156"/>
      <c r="AB30" s="156"/>
      <c r="AC30" s="156"/>
      <c r="AD30" s="156"/>
      <c r="AE30" s="156"/>
    </row>
    <row r="31" spans="1:31"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226"/>
      <c r="R31" s="226"/>
      <c r="S31" s="226"/>
      <c r="T31" s="226"/>
      <c r="U31" s="226"/>
      <c r="V31" s="226"/>
      <c r="W31" s="226"/>
      <c r="X31" s="226"/>
      <c r="Y31" s="156"/>
      <c r="Z31" s="156"/>
      <c r="AA31" s="156"/>
      <c r="AB31" s="156"/>
      <c r="AC31" s="156"/>
      <c r="AD31" s="156"/>
      <c r="AE31" s="156"/>
    </row>
    <row r="32" spans="1:31"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226"/>
      <c r="R32" s="226"/>
      <c r="S32" s="226"/>
      <c r="T32" s="226"/>
      <c r="U32" s="226"/>
      <c r="V32" s="226"/>
      <c r="W32" s="226"/>
      <c r="X32" s="226"/>
      <c r="Y32" s="156"/>
      <c r="Z32" s="156"/>
      <c r="AA32" s="156"/>
      <c r="AB32" s="156"/>
      <c r="AC32" s="156"/>
      <c r="AD32" s="156"/>
      <c r="AE32" s="156"/>
    </row>
    <row r="33" spans="3:31"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226"/>
      <c r="R33" s="226"/>
      <c r="S33" s="226"/>
      <c r="T33" s="226"/>
      <c r="U33" s="226"/>
      <c r="V33" s="226"/>
      <c r="W33" s="226"/>
      <c r="X33" s="226"/>
      <c r="Y33" s="156"/>
      <c r="Z33" s="156"/>
      <c r="AA33" s="156"/>
      <c r="AB33" s="156"/>
      <c r="AC33" s="156"/>
      <c r="AD33" s="156"/>
      <c r="AE33" s="156"/>
    </row>
    <row r="34" spans="3:31"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226"/>
      <c r="R34" s="226"/>
      <c r="S34" s="226"/>
      <c r="T34" s="226"/>
      <c r="U34" s="226"/>
      <c r="V34" s="226"/>
      <c r="W34" s="226"/>
      <c r="X34" s="226"/>
      <c r="Y34" s="156"/>
      <c r="Z34" s="156"/>
      <c r="AA34" s="156"/>
      <c r="AB34" s="156"/>
      <c r="AC34" s="156"/>
      <c r="AD34" s="156"/>
      <c r="AE34" s="156"/>
    </row>
    <row r="35" spans="3:31"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226"/>
      <c r="R35" s="226"/>
      <c r="S35" s="226"/>
      <c r="T35" s="226"/>
      <c r="U35" s="226"/>
      <c r="V35" s="226"/>
      <c r="W35" s="226"/>
      <c r="X35" s="226"/>
      <c r="Y35" s="156"/>
      <c r="Z35" s="156"/>
      <c r="AA35" s="156"/>
      <c r="AB35" s="156"/>
      <c r="AC35" s="156"/>
      <c r="AD35" s="156"/>
      <c r="AE35" s="156"/>
    </row>
    <row r="36" spans="3:31"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226"/>
      <c r="R36" s="226"/>
      <c r="S36" s="226"/>
      <c r="T36" s="226"/>
      <c r="U36" s="226"/>
      <c r="V36" s="226"/>
      <c r="W36" s="226"/>
      <c r="X36" s="226"/>
      <c r="Y36" s="156"/>
      <c r="Z36" s="156"/>
      <c r="AA36" s="156"/>
      <c r="AB36" s="156"/>
      <c r="AC36" s="156"/>
      <c r="AD36" s="156"/>
      <c r="AE36" s="156"/>
    </row>
    <row r="37" spans="3:31"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226"/>
      <c r="R37" s="226"/>
      <c r="S37" s="226"/>
      <c r="T37" s="226"/>
      <c r="U37" s="226"/>
      <c r="V37" s="226"/>
      <c r="W37" s="226"/>
      <c r="X37" s="226"/>
      <c r="Y37" s="156"/>
      <c r="Z37" s="156"/>
      <c r="AA37" s="156"/>
      <c r="AB37" s="156"/>
      <c r="AC37" s="156"/>
      <c r="AD37" s="156"/>
      <c r="AE37" s="156"/>
    </row>
    <row r="38" spans="3:31"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226"/>
      <c r="R38" s="226"/>
      <c r="S38" s="226"/>
      <c r="T38" s="226"/>
      <c r="U38" s="226"/>
      <c r="V38" s="226"/>
      <c r="W38" s="226"/>
      <c r="X38" s="226"/>
      <c r="Y38" s="156"/>
      <c r="Z38" s="156"/>
      <c r="AA38" s="156"/>
      <c r="AB38" s="156"/>
      <c r="AC38" s="156"/>
      <c r="AD38" s="156"/>
      <c r="AE38" s="156"/>
    </row>
    <row r="39" spans="3:31"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226"/>
      <c r="R39" s="226"/>
      <c r="S39" s="226"/>
      <c r="T39" s="226"/>
      <c r="U39" s="226"/>
      <c r="V39" s="226"/>
      <c r="W39" s="226"/>
      <c r="X39" s="226"/>
      <c r="Y39" s="156"/>
      <c r="Z39" s="156"/>
      <c r="AA39" s="156"/>
      <c r="AB39" s="156"/>
      <c r="AC39" s="156"/>
      <c r="AD39" s="156"/>
      <c r="AE39" s="156"/>
    </row>
    <row r="40" spans="3:31"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226"/>
      <c r="R40" s="226"/>
      <c r="S40" s="226"/>
      <c r="T40" s="226"/>
      <c r="U40" s="226"/>
      <c r="V40" s="226"/>
      <c r="W40" s="226"/>
      <c r="X40" s="226"/>
      <c r="Y40" s="156"/>
      <c r="Z40" s="156"/>
      <c r="AA40" s="156"/>
      <c r="AB40" s="156"/>
      <c r="AC40" s="156"/>
      <c r="AD40" s="156"/>
      <c r="AE40" s="156"/>
    </row>
    <row r="41" spans="3:31"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226"/>
      <c r="R41" s="226"/>
      <c r="S41" s="226"/>
      <c r="T41" s="226"/>
      <c r="U41" s="226"/>
      <c r="V41" s="226"/>
      <c r="W41" s="226"/>
      <c r="X41" s="226"/>
      <c r="Y41" s="156"/>
      <c r="Z41" s="156"/>
      <c r="AA41" s="156"/>
      <c r="AB41" s="156"/>
      <c r="AC41" s="156"/>
      <c r="AD41" s="156"/>
      <c r="AE41" s="156"/>
    </row>
    <row r="42" spans="3:31"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226"/>
      <c r="R42" s="226"/>
      <c r="S42" s="226"/>
      <c r="T42" s="226"/>
      <c r="U42" s="226"/>
      <c r="V42" s="226"/>
      <c r="W42" s="226"/>
      <c r="X42" s="226"/>
      <c r="Y42" s="156"/>
      <c r="Z42" s="156"/>
      <c r="AA42" s="156"/>
      <c r="AB42" s="156"/>
      <c r="AC42" s="156"/>
      <c r="AD42" s="156"/>
      <c r="AE42" s="156"/>
    </row>
    <row r="43" spans="3:31"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226"/>
      <c r="R43" s="226"/>
      <c r="S43" s="226"/>
      <c r="T43" s="226"/>
      <c r="U43" s="226"/>
      <c r="V43" s="226"/>
      <c r="W43" s="226"/>
      <c r="X43" s="226"/>
      <c r="Y43" s="156"/>
      <c r="Z43" s="156"/>
      <c r="AA43" s="156"/>
      <c r="AB43" s="156"/>
      <c r="AC43" s="156"/>
      <c r="AD43" s="156"/>
      <c r="AE43" s="156"/>
    </row>
    <row r="44" spans="3:31"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226"/>
      <c r="R44" s="226"/>
      <c r="S44" s="226"/>
      <c r="T44" s="226"/>
      <c r="U44" s="226"/>
      <c r="V44" s="226"/>
      <c r="W44" s="226"/>
      <c r="X44" s="226"/>
      <c r="Y44" s="156"/>
      <c r="Z44" s="156"/>
      <c r="AA44" s="156"/>
      <c r="AB44" s="156"/>
      <c r="AC44" s="156"/>
      <c r="AD44" s="156"/>
      <c r="AE44" s="156"/>
    </row>
    <row r="45" spans="3:31"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226"/>
      <c r="R45" s="226"/>
      <c r="S45" s="226"/>
      <c r="T45" s="226"/>
      <c r="U45" s="226"/>
      <c r="V45" s="226"/>
      <c r="W45" s="226"/>
      <c r="X45" s="226"/>
      <c r="Y45" s="156"/>
      <c r="Z45" s="156"/>
      <c r="AA45" s="156"/>
      <c r="AB45" s="156"/>
      <c r="AC45" s="156"/>
      <c r="AD45" s="156"/>
      <c r="AE45" s="156"/>
    </row>
    <row r="46" spans="3:31"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226"/>
      <c r="R46" s="226"/>
      <c r="S46" s="226"/>
      <c r="T46" s="226"/>
      <c r="U46" s="226"/>
      <c r="V46" s="226"/>
      <c r="W46" s="226"/>
      <c r="X46" s="226"/>
      <c r="Y46" s="156"/>
      <c r="Z46" s="156"/>
      <c r="AA46" s="156"/>
      <c r="AB46" s="156"/>
      <c r="AC46" s="156"/>
      <c r="AD46" s="156"/>
      <c r="AE46" s="156"/>
    </row>
    <row r="47" spans="3:31"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226"/>
      <c r="R47" s="226"/>
      <c r="S47" s="226"/>
      <c r="T47" s="226"/>
      <c r="U47" s="226"/>
      <c r="V47" s="226"/>
      <c r="W47" s="226"/>
      <c r="X47" s="226"/>
      <c r="Y47" s="156"/>
      <c r="Z47" s="156"/>
      <c r="AA47" s="156"/>
      <c r="AB47" s="156"/>
      <c r="AC47" s="156"/>
      <c r="AD47" s="156"/>
      <c r="AE47" s="156"/>
    </row>
    <row r="48" spans="3:31"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226"/>
      <c r="R48" s="226"/>
      <c r="S48" s="226"/>
      <c r="T48" s="226"/>
      <c r="U48" s="226"/>
      <c r="V48" s="226"/>
      <c r="W48" s="226"/>
      <c r="X48" s="226"/>
      <c r="Y48" s="156"/>
      <c r="Z48" s="156"/>
      <c r="AA48" s="156"/>
      <c r="AB48" s="156"/>
      <c r="AC48" s="156"/>
      <c r="AD48" s="156"/>
      <c r="AE48" s="156"/>
    </row>
    <row r="49" spans="3:31"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226"/>
      <c r="R49" s="226"/>
      <c r="S49" s="226"/>
      <c r="T49" s="226"/>
      <c r="U49" s="226"/>
      <c r="V49" s="226"/>
      <c r="W49" s="226"/>
      <c r="X49" s="226"/>
      <c r="Y49" s="156"/>
      <c r="Z49" s="156"/>
      <c r="AA49" s="156"/>
      <c r="AB49" s="156"/>
      <c r="AC49" s="156"/>
      <c r="AD49" s="156"/>
      <c r="AE49" s="156"/>
    </row>
    <row r="50" spans="3:31"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226"/>
      <c r="R50" s="226"/>
      <c r="S50" s="226"/>
      <c r="T50" s="226"/>
      <c r="U50" s="226"/>
      <c r="V50" s="226"/>
      <c r="W50" s="226"/>
      <c r="X50" s="226"/>
      <c r="Y50" s="156"/>
      <c r="Z50" s="156"/>
      <c r="AA50" s="156"/>
      <c r="AB50" s="156"/>
      <c r="AC50" s="156"/>
      <c r="AD50" s="156"/>
      <c r="AE50" s="156"/>
    </row>
    <row r="51" spans="3:31"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226"/>
      <c r="R51" s="226"/>
      <c r="S51" s="226"/>
      <c r="T51" s="226"/>
      <c r="U51" s="226"/>
      <c r="V51" s="226"/>
      <c r="W51" s="226"/>
      <c r="X51" s="226"/>
      <c r="Y51" s="156"/>
      <c r="Z51" s="156"/>
      <c r="AA51" s="156"/>
      <c r="AB51" s="156"/>
      <c r="AC51" s="156"/>
      <c r="AD51" s="156"/>
      <c r="AE51" s="156"/>
    </row>
    <row r="52" spans="3:31"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226"/>
      <c r="R52" s="226"/>
      <c r="S52" s="226"/>
      <c r="T52" s="226"/>
      <c r="U52" s="226"/>
      <c r="V52" s="226"/>
      <c r="W52" s="226"/>
      <c r="X52" s="226"/>
      <c r="Y52" s="156"/>
      <c r="Z52" s="156"/>
      <c r="AA52" s="156"/>
      <c r="AB52" s="156"/>
      <c r="AC52" s="156"/>
      <c r="AD52" s="156"/>
      <c r="AE52" s="156"/>
    </row>
    <row r="53" spans="3:31"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226"/>
      <c r="R53" s="226"/>
      <c r="S53" s="226"/>
      <c r="T53" s="226"/>
      <c r="U53" s="226"/>
      <c r="V53" s="226"/>
      <c r="W53" s="226"/>
      <c r="X53" s="226"/>
      <c r="Y53" s="156"/>
      <c r="Z53" s="156"/>
      <c r="AA53" s="156"/>
      <c r="AB53" s="156"/>
      <c r="AC53" s="156"/>
      <c r="AD53" s="156"/>
      <c r="AE53" s="156"/>
    </row>
    <row r="54" spans="3:31"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226"/>
      <c r="R54" s="226"/>
      <c r="S54" s="226"/>
      <c r="T54" s="226"/>
      <c r="U54" s="226"/>
      <c r="V54" s="226"/>
      <c r="W54" s="226"/>
      <c r="X54" s="226"/>
      <c r="Y54" s="156"/>
      <c r="Z54" s="156"/>
      <c r="AA54" s="156"/>
      <c r="AB54" s="156"/>
      <c r="AC54" s="156"/>
      <c r="AD54" s="156"/>
      <c r="AE54" s="156"/>
    </row>
    <row r="55" spans="3:31"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226"/>
      <c r="R55" s="226"/>
      <c r="S55" s="226"/>
      <c r="T55" s="226"/>
      <c r="U55" s="226"/>
      <c r="V55" s="226"/>
      <c r="W55" s="226"/>
      <c r="X55" s="226"/>
      <c r="Y55" s="156"/>
      <c r="Z55" s="156"/>
      <c r="AA55" s="156"/>
      <c r="AB55" s="156"/>
      <c r="AC55" s="156"/>
      <c r="AD55" s="156"/>
      <c r="AE55" s="156"/>
    </row>
    <row r="56" spans="3:31"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226"/>
      <c r="R56" s="226"/>
      <c r="S56" s="226"/>
      <c r="T56" s="226"/>
      <c r="U56" s="226"/>
      <c r="V56" s="226"/>
      <c r="W56" s="226"/>
      <c r="X56" s="226"/>
      <c r="Y56" s="156"/>
      <c r="Z56" s="156"/>
      <c r="AA56" s="156"/>
      <c r="AB56" s="156"/>
      <c r="AC56" s="156"/>
      <c r="AD56" s="156"/>
      <c r="AE56" s="156"/>
    </row>
    <row r="57" spans="3:31"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226"/>
      <c r="R57" s="226"/>
      <c r="S57" s="226"/>
      <c r="T57" s="226"/>
      <c r="U57" s="226"/>
      <c r="V57" s="226"/>
      <c r="W57" s="226"/>
      <c r="X57" s="226"/>
      <c r="Y57" s="156"/>
      <c r="Z57" s="156"/>
      <c r="AA57" s="156"/>
      <c r="AB57" s="156"/>
      <c r="AC57" s="156"/>
      <c r="AD57" s="156"/>
      <c r="AE57" s="156"/>
    </row>
    <row r="58" spans="3:31"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226"/>
      <c r="R58" s="226"/>
      <c r="S58" s="226"/>
      <c r="T58" s="226"/>
      <c r="U58" s="226"/>
      <c r="V58" s="226"/>
      <c r="W58" s="226"/>
      <c r="X58" s="226"/>
      <c r="Y58" s="156"/>
      <c r="Z58" s="156"/>
      <c r="AA58" s="156"/>
      <c r="AB58" s="156"/>
      <c r="AC58" s="156"/>
      <c r="AD58" s="156"/>
      <c r="AE58" s="156"/>
    </row>
    <row r="59" spans="3:31"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226"/>
      <c r="R59" s="226"/>
      <c r="S59" s="226"/>
      <c r="T59" s="226"/>
      <c r="U59" s="226"/>
      <c r="V59" s="226"/>
      <c r="W59" s="226"/>
      <c r="X59" s="226"/>
      <c r="Y59" s="156"/>
      <c r="Z59" s="156"/>
      <c r="AA59" s="156"/>
      <c r="AB59" s="156"/>
      <c r="AC59" s="156"/>
      <c r="AD59" s="156"/>
      <c r="AE59" s="156"/>
    </row>
    <row r="60" spans="3:31"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226"/>
      <c r="R60" s="226"/>
      <c r="S60" s="226"/>
      <c r="T60" s="226"/>
      <c r="U60" s="226"/>
      <c r="V60" s="226"/>
      <c r="W60" s="226"/>
      <c r="X60" s="226"/>
      <c r="Y60" s="156"/>
      <c r="Z60" s="156"/>
      <c r="AA60" s="156"/>
      <c r="AB60" s="156"/>
      <c r="AC60" s="156"/>
      <c r="AD60" s="156"/>
      <c r="AE60" s="156"/>
    </row>
    <row r="61" spans="3:31"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226"/>
      <c r="R61" s="226"/>
      <c r="S61" s="226"/>
      <c r="T61" s="226"/>
      <c r="U61" s="226"/>
      <c r="V61" s="226"/>
      <c r="W61" s="226"/>
      <c r="X61" s="226"/>
      <c r="Y61" s="156"/>
      <c r="Z61" s="156"/>
      <c r="AA61" s="156"/>
      <c r="AB61" s="156"/>
      <c r="AC61" s="156"/>
      <c r="AD61" s="156"/>
      <c r="AE61" s="156"/>
    </row>
    <row r="62" spans="3:31"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226"/>
      <c r="R62" s="226"/>
      <c r="S62" s="226"/>
      <c r="T62" s="226"/>
      <c r="U62" s="226"/>
      <c r="V62" s="226"/>
      <c r="W62" s="226"/>
      <c r="X62" s="226"/>
      <c r="Y62" s="156"/>
      <c r="Z62" s="156"/>
      <c r="AA62" s="156"/>
      <c r="AB62" s="156"/>
      <c r="AC62" s="156"/>
      <c r="AD62" s="156"/>
      <c r="AE62" s="156"/>
    </row>
    <row r="63" spans="3:31"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226"/>
      <c r="R63" s="226"/>
      <c r="S63" s="226"/>
      <c r="T63" s="226"/>
      <c r="U63" s="226"/>
      <c r="V63" s="226"/>
      <c r="W63" s="226"/>
      <c r="X63" s="226"/>
      <c r="Y63" s="156"/>
      <c r="Z63" s="156"/>
      <c r="AA63" s="156"/>
      <c r="AB63" s="156"/>
      <c r="AC63" s="156"/>
      <c r="AD63" s="156"/>
      <c r="AE63" s="156"/>
    </row>
    <row r="64" spans="3:31"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226"/>
      <c r="R64" s="226"/>
      <c r="S64" s="226"/>
      <c r="T64" s="226"/>
      <c r="U64" s="226"/>
      <c r="V64" s="226"/>
      <c r="W64" s="226"/>
      <c r="X64" s="226"/>
      <c r="Y64" s="156"/>
      <c r="Z64" s="156"/>
      <c r="AA64" s="156"/>
      <c r="AB64" s="156"/>
      <c r="AC64" s="156"/>
      <c r="AD64" s="156"/>
      <c r="AE64" s="156"/>
    </row>
    <row r="65" spans="3:31"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226"/>
      <c r="R65" s="226"/>
      <c r="S65" s="226"/>
      <c r="T65" s="226"/>
      <c r="U65" s="226"/>
      <c r="V65" s="226"/>
      <c r="W65" s="226"/>
      <c r="X65" s="226"/>
      <c r="Y65" s="156"/>
      <c r="Z65" s="156"/>
      <c r="AA65" s="156"/>
      <c r="AB65" s="156"/>
      <c r="AC65" s="156"/>
      <c r="AD65" s="156"/>
      <c r="AE65" s="156"/>
    </row>
    <row r="66" spans="3:31"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226"/>
      <c r="R66" s="226"/>
      <c r="S66" s="226"/>
      <c r="T66" s="226"/>
      <c r="U66" s="226"/>
      <c r="V66" s="226"/>
      <c r="W66" s="226"/>
      <c r="X66" s="226"/>
      <c r="Y66" s="156"/>
      <c r="Z66" s="156"/>
      <c r="AA66" s="156"/>
      <c r="AB66" s="156"/>
      <c r="AC66" s="156"/>
      <c r="AD66" s="156"/>
      <c r="AE66" s="156"/>
    </row>
    <row r="67" spans="3:31"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226"/>
      <c r="R67" s="226"/>
      <c r="S67" s="226"/>
      <c r="T67" s="226"/>
      <c r="U67" s="226"/>
      <c r="V67" s="226"/>
      <c r="W67" s="226"/>
      <c r="X67" s="226"/>
      <c r="Y67" s="156"/>
      <c r="Z67" s="156"/>
      <c r="AA67" s="156"/>
      <c r="AB67" s="156"/>
      <c r="AC67" s="156"/>
      <c r="AD67" s="156"/>
      <c r="AE67" s="156"/>
    </row>
    <row r="68" spans="3:31"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226"/>
      <c r="R68" s="226"/>
      <c r="S68" s="226"/>
      <c r="T68" s="226"/>
      <c r="U68" s="226"/>
      <c r="V68" s="226"/>
      <c r="W68" s="226"/>
      <c r="X68" s="226"/>
      <c r="Y68" s="156"/>
      <c r="Z68" s="156"/>
      <c r="AA68" s="156"/>
      <c r="AB68" s="156"/>
      <c r="AC68" s="156"/>
      <c r="AD68" s="156"/>
      <c r="AE68" s="156"/>
    </row>
    <row r="69" spans="3:31"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226"/>
      <c r="R69" s="226"/>
      <c r="S69" s="226"/>
      <c r="T69" s="226"/>
      <c r="U69" s="226"/>
      <c r="V69" s="226"/>
      <c r="W69" s="226"/>
      <c r="X69" s="226"/>
      <c r="Y69" s="156"/>
      <c r="Z69" s="156"/>
      <c r="AA69" s="156"/>
      <c r="AB69" s="156"/>
      <c r="AC69" s="156"/>
      <c r="AD69" s="156"/>
      <c r="AE69" s="156"/>
    </row>
    <row r="70" spans="3:31"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226"/>
      <c r="R70" s="226"/>
      <c r="S70" s="226"/>
      <c r="T70" s="226"/>
      <c r="U70" s="226"/>
      <c r="V70" s="226"/>
      <c r="W70" s="226"/>
      <c r="X70" s="226"/>
      <c r="Y70" s="156"/>
      <c r="Z70" s="156"/>
      <c r="AA70" s="156"/>
      <c r="AB70" s="156"/>
      <c r="AC70" s="156"/>
      <c r="AD70" s="156"/>
      <c r="AE70" s="156"/>
    </row>
    <row r="71" spans="3:31"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226"/>
      <c r="R71" s="226"/>
      <c r="S71" s="226"/>
      <c r="T71" s="226"/>
      <c r="U71" s="226"/>
      <c r="V71" s="226"/>
      <c r="W71" s="226"/>
      <c r="X71" s="226"/>
      <c r="Y71" s="156"/>
      <c r="Z71" s="156"/>
      <c r="AA71" s="156"/>
      <c r="AB71" s="156"/>
      <c r="AC71" s="156"/>
      <c r="AD71" s="156"/>
      <c r="AE71" s="156"/>
    </row>
    <row r="72" spans="3:31"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226"/>
      <c r="R72" s="226"/>
      <c r="S72" s="226"/>
      <c r="T72" s="226"/>
      <c r="U72" s="226"/>
      <c r="V72" s="226"/>
      <c r="W72" s="226"/>
      <c r="X72" s="226"/>
      <c r="Y72" s="156"/>
      <c r="Z72" s="156"/>
      <c r="AA72" s="156"/>
      <c r="AB72" s="156"/>
      <c r="AC72" s="156"/>
      <c r="AD72" s="156"/>
      <c r="AE72" s="156"/>
    </row>
    <row r="73" spans="3:31"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226"/>
      <c r="R73" s="226"/>
      <c r="S73" s="226"/>
      <c r="T73" s="226"/>
      <c r="U73" s="226"/>
      <c r="V73" s="226"/>
      <c r="W73" s="226"/>
      <c r="X73" s="226"/>
      <c r="Y73" s="156"/>
      <c r="Z73" s="156"/>
      <c r="AA73" s="156"/>
      <c r="AB73" s="156"/>
      <c r="AC73" s="156"/>
      <c r="AD73" s="156"/>
      <c r="AE73" s="156"/>
    </row>
    <row r="74" spans="3:31"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226"/>
      <c r="R74" s="226"/>
      <c r="S74" s="226"/>
      <c r="T74" s="226"/>
      <c r="U74" s="226"/>
      <c r="V74" s="226"/>
      <c r="W74" s="226"/>
      <c r="X74" s="226"/>
      <c r="Y74" s="156"/>
      <c r="Z74" s="156"/>
      <c r="AA74" s="156"/>
      <c r="AB74" s="156"/>
      <c r="AC74" s="156"/>
      <c r="AD74" s="156"/>
      <c r="AE74" s="156"/>
    </row>
    <row r="75" spans="3:31"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226"/>
      <c r="R75" s="226"/>
      <c r="S75" s="226"/>
      <c r="T75" s="226"/>
      <c r="U75" s="226"/>
      <c r="V75" s="226"/>
      <c r="W75" s="226"/>
      <c r="X75" s="226"/>
      <c r="Y75" s="156"/>
      <c r="Z75" s="156"/>
      <c r="AA75" s="156"/>
      <c r="AB75" s="156"/>
      <c r="AC75" s="156"/>
      <c r="AD75" s="156"/>
      <c r="AE75" s="156"/>
    </row>
    <row r="76" spans="3:31"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226"/>
      <c r="R76" s="226"/>
      <c r="S76" s="226"/>
      <c r="T76" s="226"/>
      <c r="U76" s="226"/>
      <c r="V76" s="226"/>
      <c r="W76" s="226"/>
      <c r="X76" s="226"/>
      <c r="Y76" s="156"/>
      <c r="Z76" s="156"/>
      <c r="AA76" s="156"/>
      <c r="AB76" s="156"/>
      <c r="AC76" s="156"/>
      <c r="AD76" s="156"/>
      <c r="AE76" s="156"/>
    </row>
    <row r="77" spans="3:31"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226"/>
      <c r="R77" s="226"/>
      <c r="S77" s="226"/>
      <c r="T77" s="226"/>
      <c r="U77" s="226"/>
      <c r="V77" s="226"/>
      <c r="W77" s="226"/>
      <c r="X77" s="226"/>
      <c r="Y77" s="156"/>
      <c r="Z77" s="156"/>
      <c r="AA77" s="156"/>
      <c r="AB77" s="156"/>
      <c r="AC77" s="156"/>
      <c r="AD77" s="156"/>
      <c r="AE77" s="156"/>
    </row>
    <row r="78" spans="3:31"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226"/>
      <c r="R78" s="226"/>
      <c r="S78" s="226"/>
      <c r="T78" s="226"/>
      <c r="U78" s="226"/>
      <c r="V78" s="226"/>
      <c r="W78" s="226"/>
      <c r="X78" s="226"/>
      <c r="Y78" s="156"/>
      <c r="Z78" s="156"/>
      <c r="AA78" s="156"/>
      <c r="AB78" s="156"/>
      <c r="AC78" s="156"/>
      <c r="AD78" s="156"/>
      <c r="AE78" s="156"/>
    </row>
    <row r="79" spans="3:31"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226"/>
      <c r="R79" s="226"/>
      <c r="S79" s="226"/>
      <c r="T79" s="226"/>
      <c r="U79" s="226"/>
      <c r="V79" s="226"/>
      <c r="W79" s="226"/>
      <c r="X79" s="226"/>
      <c r="Y79" s="156"/>
      <c r="Z79" s="156"/>
      <c r="AA79" s="156"/>
      <c r="AB79" s="156"/>
      <c r="AC79" s="156"/>
      <c r="AD79" s="156"/>
      <c r="AE79" s="156"/>
    </row>
    <row r="80" spans="3:31"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226"/>
      <c r="R80" s="226"/>
      <c r="S80" s="226"/>
      <c r="T80" s="226"/>
      <c r="U80" s="226"/>
      <c r="V80" s="226"/>
      <c r="W80" s="226"/>
      <c r="X80" s="226"/>
      <c r="Y80" s="156"/>
      <c r="Z80" s="156"/>
      <c r="AA80" s="156"/>
      <c r="AB80" s="156"/>
      <c r="AC80" s="156"/>
      <c r="AD80" s="156"/>
      <c r="AE80" s="156"/>
    </row>
    <row r="81" spans="3:31"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226"/>
      <c r="R81" s="226"/>
      <c r="S81" s="226"/>
      <c r="T81" s="226"/>
      <c r="U81" s="226"/>
      <c r="V81" s="226"/>
      <c r="W81" s="226"/>
      <c r="X81" s="226"/>
      <c r="Y81" s="156"/>
      <c r="Z81" s="156"/>
      <c r="AA81" s="156"/>
      <c r="AB81" s="156"/>
      <c r="AC81" s="156"/>
      <c r="AD81" s="156"/>
      <c r="AE81" s="156"/>
    </row>
    <row r="82" spans="3:31"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226"/>
      <c r="R82" s="226"/>
      <c r="S82" s="226"/>
      <c r="T82" s="226"/>
      <c r="U82" s="226"/>
      <c r="V82" s="226"/>
      <c r="W82" s="226"/>
      <c r="X82" s="226"/>
      <c r="Y82" s="156"/>
      <c r="Z82" s="156"/>
      <c r="AA82" s="156"/>
      <c r="AB82" s="156"/>
      <c r="AC82" s="156"/>
      <c r="AD82" s="156"/>
      <c r="AE82" s="156"/>
    </row>
    <row r="83" spans="3:31"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226"/>
      <c r="R83" s="226"/>
      <c r="S83" s="226"/>
      <c r="T83" s="226"/>
      <c r="U83" s="226"/>
      <c r="V83" s="226"/>
      <c r="W83" s="226"/>
      <c r="X83" s="226"/>
      <c r="Y83" s="156"/>
      <c r="Z83" s="156"/>
      <c r="AA83" s="156"/>
      <c r="AB83" s="156"/>
      <c r="AC83" s="156"/>
      <c r="AD83" s="156"/>
      <c r="AE83" s="156"/>
    </row>
    <row r="84" spans="3:31"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226"/>
      <c r="R84" s="226"/>
      <c r="S84" s="226"/>
      <c r="T84" s="226"/>
      <c r="U84" s="226"/>
      <c r="V84" s="226"/>
      <c r="W84" s="226"/>
      <c r="X84" s="226"/>
      <c r="Y84" s="156"/>
      <c r="Z84" s="156"/>
      <c r="AA84" s="156"/>
      <c r="AB84" s="156"/>
      <c r="AC84" s="156"/>
      <c r="AD84" s="156"/>
      <c r="AE84" s="156"/>
    </row>
    <row r="85" spans="3:31"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226"/>
      <c r="R85" s="226"/>
      <c r="S85" s="226"/>
      <c r="T85" s="226"/>
      <c r="U85" s="226"/>
      <c r="V85" s="226"/>
      <c r="W85" s="226"/>
      <c r="X85" s="226"/>
      <c r="Y85" s="156"/>
      <c r="Z85" s="156"/>
      <c r="AA85" s="156"/>
      <c r="AB85" s="156"/>
      <c r="AC85" s="156"/>
      <c r="AD85" s="156"/>
      <c r="AE85" s="156"/>
    </row>
    <row r="86" spans="3:31"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226"/>
      <c r="R86" s="226"/>
      <c r="S86" s="226"/>
      <c r="T86" s="226"/>
      <c r="U86" s="226"/>
      <c r="V86" s="226"/>
      <c r="W86" s="226"/>
      <c r="X86" s="226"/>
      <c r="Y86" s="156"/>
      <c r="Z86" s="156"/>
      <c r="AA86" s="156"/>
      <c r="AB86" s="156"/>
      <c r="AC86" s="156"/>
      <c r="AD86" s="156"/>
      <c r="AE86" s="156"/>
    </row>
    <row r="87" spans="3:31"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226"/>
      <c r="R87" s="226"/>
      <c r="S87" s="226"/>
      <c r="T87" s="226"/>
      <c r="U87" s="226"/>
      <c r="V87" s="226"/>
      <c r="W87" s="226"/>
      <c r="X87" s="226"/>
      <c r="Y87" s="156"/>
      <c r="Z87" s="156"/>
      <c r="AA87" s="156"/>
      <c r="AB87" s="156"/>
      <c r="AC87" s="156"/>
      <c r="AD87" s="156"/>
      <c r="AE87" s="156"/>
    </row>
    <row r="88" spans="3:31"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226"/>
      <c r="R88" s="226"/>
      <c r="S88" s="226"/>
      <c r="T88" s="226"/>
      <c r="U88" s="226"/>
      <c r="V88" s="226"/>
      <c r="W88" s="226"/>
      <c r="X88" s="226"/>
      <c r="Y88" s="156"/>
      <c r="Z88" s="156"/>
      <c r="AA88" s="156"/>
      <c r="AB88" s="156"/>
      <c r="AC88" s="156"/>
      <c r="AD88" s="156"/>
      <c r="AE88" s="156"/>
    </row>
    <row r="89" spans="3:31"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226"/>
      <c r="R89" s="226"/>
      <c r="S89" s="226"/>
      <c r="T89" s="226"/>
      <c r="U89" s="226"/>
      <c r="V89" s="226"/>
      <c r="W89" s="226"/>
      <c r="X89" s="226"/>
      <c r="Y89" s="156"/>
      <c r="Z89" s="156"/>
      <c r="AA89" s="156"/>
      <c r="AB89" s="156"/>
      <c r="AC89" s="156"/>
      <c r="AD89" s="156"/>
      <c r="AE89" s="156"/>
    </row>
    <row r="90" spans="3:31"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226"/>
      <c r="R90" s="226"/>
      <c r="S90" s="226"/>
      <c r="T90" s="226"/>
      <c r="U90" s="226"/>
      <c r="V90" s="226"/>
      <c r="W90" s="226"/>
      <c r="X90" s="226"/>
      <c r="Y90" s="156"/>
      <c r="Z90" s="156"/>
      <c r="AA90" s="156"/>
      <c r="AB90" s="156"/>
      <c r="AC90" s="156"/>
      <c r="AD90" s="156"/>
      <c r="AE90" s="156"/>
    </row>
  </sheetData>
  <mergeCells count="33">
    <mergeCell ref="AD11:AE12"/>
    <mergeCell ref="W12:X12"/>
    <mergeCell ref="Y12:Z12"/>
    <mergeCell ref="H12:H13"/>
    <mergeCell ref="I12:I13"/>
    <mergeCell ref="J12:J13"/>
    <mergeCell ref="K12:K13"/>
    <mergeCell ref="U12:V12"/>
    <mergeCell ref="N11:N13"/>
    <mergeCell ref="O11:O13"/>
    <mergeCell ref="P11:P13"/>
    <mergeCell ref="Q11:R12"/>
    <mergeCell ref="S11:S13"/>
    <mergeCell ref="T11:T13"/>
    <mergeCell ref="L11:M12"/>
    <mergeCell ref="A4:N4"/>
    <mergeCell ref="A5:N5"/>
    <mergeCell ref="A6:N6"/>
    <mergeCell ref="A7:N7"/>
    <mergeCell ref="A8:N8"/>
    <mergeCell ref="A9:N9"/>
    <mergeCell ref="A10:AC10"/>
    <mergeCell ref="A11:A13"/>
    <mergeCell ref="B11:B13"/>
    <mergeCell ref="C11:C13"/>
    <mergeCell ref="D11:D13"/>
    <mergeCell ref="E11:E13"/>
    <mergeCell ref="F11:F13"/>
    <mergeCell ref="G11:G13"/>
    <mergeCell ref="H11:K11"/>
    <mergeCell ref="AC11:AC13"/>
    <mergeCell ref="U11:Z11"/>
    <mergeCell ref="AA11:AB12"/>
  </mergeCells>
  <pageMargins left="0.17" right="0.16" top="0.36" bottom="0.38" header="0.14000000000000001" footer="0.15"/>
  <pageSetup paperSize="9" scale="20" fitToHeight="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24"/>
  <sheetViews>
    <sheetView workbookViewId="0">
      <selection activeCell="A4" sqref="A4:U4"/>
    </sheetView>
  </sheetViews>
  <sheetFormatPr baseColWidth="10" defaultColWidth="8.83203125" defaultRowHeight="14"/>
  <cols>
    <col min="1" max="1" width="11.83203125" style="108" customWidth="1"/>
    <col min="2" max="2" width="80" style="234" customWidth="1"/>
    <col min="3" max="3" width="16" style="234" customWidth="1"/>
    <col min="4" max="4" width="23" style="234" customWidth="1"/>
    <col min="5" max="5" width="21.33203125" style="234" customWidth="1"/>
    <col min="6" max="6" width="13.5" style="234" customWidth="1"/>
    <col min="7" max="7" width="15" style="234" customWidth="1"/>
    <col min="8" max="8" width="17.5" style="234" customWidth="1"/>
    <col min="9" max="9" width="17.6640625" style="234" customWidth="1"/>
    <col min="10" max="10" width="15.83203125" style="234" customWidth="1"/>
    <col min="11" max="11" width="24.83203125" style="234" customWidth="1"/>
    <col min="12" max="12" width="16.83203125" style="234" customWidth="1"/>
    <col min="13" max="13" width="18.33203125" style="234" customWidth="1"/>
    <col min="14" max="14" width="42.33203125" style="234" customWidth="1"/>
    <col min="15" max="15" width="20.5" style="234" customWidth="1"/>
    <col min="16" max="20" width="6.5" style="234" customWidth="1"/>
    <col min="21" max="21" width="6.5" style="237" customWidth="1"/>
    <col min="22" max="26" width="6.5" style="234" customWidth="1"/>
    <col min="27" max="27" width="6.5" style="237" customWidth="1"/>
    <col min="28" max="28" width="9.33203125" style="234" customWidth="1"/>
    <col min="29" max="29" width="13.83203125" style="234" customWidth="1"/>
    <col min="30" max="258" width="9.1640625" style="108"/>
    <col min="259" max="259" width="4.5" style="108" bestFit="1" customWidth="1"/>
    <col min="260" max="260" width="18.33203125" style="108" bestFit="1" customWidth="1"/>
    <col min="261" max="261" width="19" style="108" bestFit="1" customWidth="1"/>
    <col min="262" max="262" width="15.5" style="108" bestFit="1" customWidth="1"/>
    <col min="263" max="264" width="12.5" style="108" bestFit="1" customWidth="1"/>
    <col min="265" max="265" width="7.1640625" style="108" bestFit="1" customWidth="1"/>
    <col min="266" max="266" width="10.1640625" style="108" bestFit="1" customWidth="1"/>
    <col min="267" max="267" width="15.83203125" style="108" bestFit="1" customWidth="1"/>
    <col min="268" max="268" width="15.1640625" style="108" bestFit="1" customWidth="1"/>
    <col min="269" max="269" width="18.33203125" style="108" bestFit="1" customWidth="1"/>
    <col min="270" max="270" width="13.33203125" style="108" bestFit="1" customWidth="1"/>
    <col min="271" max="271" width="19.33203125" style="108" customWidth="1"/>
    <col min="272" max="272" width="15.1640625" style="108" customWidth="1"/>
    <col min="273" max="273" width="21" style="108" bestFit="1" customWidth="1"/>
    <col min="274" max="274" width="17.1640625" style="108" bestFit="1" customWidth="1"/>
    <col min="275" max="275" width="16.83203125" style="108" bestFit="1" customWidth="1"/>
    <col min="276" max="276" width="16.6640625" style="108" bestFit="1" customWidth="1"/>
    <col min="277" max="277" width="15.6640625" style="108" bestFit="1" customWidth="1"/>
    <col min="278" max="278" width="16.33203125" style="108" bestFit="1" customWidth="1"/>
    <col min="279" max="279" width="17.33203125" style="108" customWidth="1"/>
    <col min="280" max="280" width="23.5" style="108" bestFit="1" customWidth="1"/>
    <col min="281" max="281" width="31.83203125" style="108" bestFit="1" customWidth="1"/>
    <col min="282" max="282" width="7.83203125" style="108" bestFit="1" customWidth="1"/>
    <col min="283" max="283" width="5.6640625" style="108" bestFit="1" customWidth="1"/>
    <col min="284" max="284" width="9.1640625" style="108" bestFit="1" customWidth="1"/>
    <col min="285" max="285" width="13.5" style="108" bestFit="1" customWidth="1"/>
    <col min="286" max="514" width="9.1640625" style="108"/>
    <col min="515" max="515" width="4.5" style="108" bestFit="1" customWidth="1"/>
    <col min="516" max="516" width="18.33203125" style="108" bestFit="1" customWidth="1"/>
    <col min="517" max="517" width="19" style="108" bestFit="1" customWidth="1"/>
    <col min="518" max="518" width="15.5" style="108" bestFit="1" customWidth="1"/>
    <col min="519" max="520" width="12.5" style="108" bestFit="1" customWidth="1"/>
    <col min="521" max="521" width="7.1640625" style="108" bestFit="1" customWidth="1"/>
    <col min="522" max="522" width="10.1640625" style="108" bestFit="1" customWidth="1"/>
    <col min="523" max="523" width="15.83203125" style="108" bestFit="1" customWidth="1"/>
    <col min="524" max="524" width="15.1640625" style="108" bestFit="1" customWidth="1"/>
    <col min="525" max="525" width="18.33203125" style="108" bestFit="1" customWidth="1"/>
    <col min="526" max="526" width="13.33203125" style="108" bestFit="1" customWidth="1"/>
    <col min="527" max="527" width="19.33203125" style="108" customWidth="1"/>
    <col min="528" max="528" width="15.1640625" style="108" customWidth="1"/>
    <col min="529" max="529" width="21" style="108" bestFit="1" customWidth="1"/>
    <col min="530" max="530" width="17.1640625" style="108" bestFit="1" customWidth="1"/>
    <col min="531" max="531" width="16.83203125" style="108" bestFit="1" customWidth="1"/>
    <col min="532" max="532" width="16.6640625" style="108" bestFit="1" customWidth="1"/>
    <col min="533" max="533" width="15.6640625" style="108" bestFit="1" customWidth="1"/>
    <col min="534" max="534" width="16.33203125" style="108" bestFit="1" customWidth="1"/>
    <col min="535" max="535" width="17.33203125" style="108" customWidth="1"/>
    <col min="536" max="536" width="23.5" style="108" bestFit="1" customWidth="1"/>
    <col min="537" max="537" width="31.83203125" style="108" bestFit="1" customWidth="1"/>
    <col min="538" max="538" width="7.83203125" style="108" bestFit="1" customWidth="1"/>
    <col min="539" max="539" width="5.6640625" style="108" bestFit="1" customWidth="1"/>
    <col min="540" max="540" width="9.1640625" style="108" bestFit="1" customWidth="1"/>
    <col min="541" max="541" width="13.5" style="108" bestFit="1" customWidth="1"/>
    <col min="542" max="770" width="9.1640625" style="108"/>
    <col min="771" max="771" width="4.5" style="108" bestFit="1" customWidth="1"/>
    <col min="772" max="772" width="18.33203125" style="108" bestFit="1" customWidth="1"/>
    <col min="773" max="773" width="19" style="108" bestFit="1" customWidth="1"/>
    <col min="774" max="774" width="15.5" style="108" bestFit="1" customWidth="1"/>
    <col min="775" max="776" width="12.5" style="108" bestFit="1" customWidth="1"/>
    <col min="777" max="777" width="7.1640625" style="108" bestFit="1" customWidth="1"/>
    <col min="778" max="778" width="10.1640625" style="108" bestFit="1" customWidth="1"/>
    <col min="779" max="779" width="15.83203125" style="108" bestFit="1" customWidth="1"/>
    <col min="780" max="780" width="15.1640625" style="108" bestFit="1" customWidth="1"/>
    <col min="781" max="781" width="18.33203125" style="108" bestFit="1" customWidth="1"/>
    <col min="782" max="782" width="13.33203125" style="108" bestFit="1" customWidth="1"/>
    <col min="783" max="783" width="19.33203125" style="108" customWidth="1"/>
    <col min="784" max="784" width="15.1640625" style="108" customWidth="1"/>
    <col min="785" max="785" width="21" style="108" bestFit="1" customWidth="1"/>
    <col min="786" max="786" width="17.1640625" style="108" bestFit="1" customWidth="1"/>
    <col min="787" max="787" width="16.83203125" style="108" bestFit="1" customWidth="1"/>
    <col min="788" max="788" width="16.6640625" style="108" bestFit="1" customWidth="1"/>
    <col min="789" max="789" width="15.6640625" style="108" bestFit="1" customWidth="1"/>
    <col min="790" max="790" width="16.33203125" style="108" bestFit="1" customWidth="1"/>
    <col min="791" max="791" width="17.33203125" style="108" customWidth="1"/>
    <col min="792" max="792" width="23.5" style="108" bestFit="1" customWidth="1"/>
    <col min="793" max="793" width="31.83203125" style="108" bestFit="1" customWidth="1"/>
    <col min="794" max="794" width="7.83203125" style="108" bestFit="1" customWidth="1"/>
    <col min="795" max="795" width="5.6640625" style="108" bestFit="1" customWidth="1"/>
    <col min="796" max="796" width="9.1640625" style="108" bestFit="1" customWidth="1"/>
    <col min="797" max="797" width="13.5" style="108" bestFit="1" customWidth="1"/>
    <col min="798" max="1026" width="9.1640625" style="108"/>
    <col min="1027" max="1027" width="4.5" style="108" bestFit="1" customWidth="1"/>
    <col min="1028" max="1028" width="18.33203125" style="108" bestFit="1" customWidth="1"/>
    <col min="1029" max="1029" width="19" style="108" bestFit="1" customWidth="1"/>
    <col min="1030" max="1030" width="15.5" style="108" bestFit="1" customWidth="1"/>
    <col min="1031" max="1032" width="12.5" style="108" bestFit="1" customWidth="1"/>
    <col min="1033" max="1033" width="7.1640625" style="108" bestFit="1" customWidth="1"/>
    <col min="1034" max="1034" width="10.1640625" style="108" bestFit="1" customWidth="1"/>
    <col min="1035" max="1035" width="15.83203125" style="108" bestFit="1" customWidth="1"/>
    <col min="1036" max="1036" width="15.1640625" style="108" bestFit="1" customWidth="1"/>
    <col min="1037" max="1037" width="18.33203125" style="108" bestFit="1" customWidth="1"/>
    <col min="1038" max="1038" width="13.33203125" style="108" bestFit="1" customWidth="1"/>
    <col min="1039" max="1039" width="19.33203125" style="108" customWidth="1"/>
    <col min="1040" max="1040" width="15.1640625" style="108" customWidth="1"/>
    <col min="1041" max="1041" width="21" style="108" bestFit="1" customWidth="1"/>
    <col min="1042" max="1042" width="17.1640625" style="108" bestFit="1" customWidth="1"/>
    <col min="1043" max="1043" width="16.83203125" style="108" bestFit="1" customWidth="1"/>
    <col min="1044" max="1044" width="16.6640625" style="108" bestFit="1" customWidth="1"/>
    <col min="1045" max="1045" width="15.6640625" style="108" bestFit="1" customWidth="1"/>
    <col min="1046" max="1046" width="16.33203125" style="108" bestFit="1" customWidth="1"/>
    <col min="1047" max="1047" width="17.33203125" style="108" customWidth="1"/>
    <col min="1048" max="1048" width="23.5" style="108" bestFit="1" customWidth="1"/>
    <col min="1049" max="1049" width="31.83203125" style="108" bestFit="1" customWidth="1"/>
    <col min="1050" max="1050" width="7.83203125" style="108" bestFit="1" customWidth="1"/>
    <col min="1051" max="1051" width="5.6640625" style="108" bestFit="1" customWidth="1"/>
    <col min="1052" max="1052" width="9.1640625" style="108" bestFit="1" customWidth="1"/>
    <col min="1053" max="1053" width="13.5" style="108" bestFit="1" customWidth="1"/>
    <col min="1054" max="1282" width="9.1640625" style="108"/>
    <col min="1283" max="1283" width="4.5" style="108" bestFit="1" customWidth="1"/>
    <col min="1284" max="1284" width="18.33203125" style="108" bestFit="1" customWidth="1"/>
    <col min="1285" max="1285" width="19" style="108" bestFit="1" customWidth="1"/>
    <col min="1286" max="1286" width="15.5" style="108" bestFit="1" customWidth="1"/>
    <col min="1287" max="1288" width="12.5" style="108" bestFit="1" customWidth="1"/>
    <col min="1289" max="1289" width="7.1640625" style="108" bestFit="1" customWidth="1"/>
    <col min="1290" max="1290" width="10.1640625" style="108" bestFit="1" customWidth="1"/>
    <col min="1291" max="1291" width="15.83203125" style="108" bestFit="1" customWidth="1"/>
    <col min="1292" max="1292" width="15.1640625" style="108" bestFit="1" customWidth="1"/>
    <col min="1293" max="1293" width="18.33203125" style="108" bestFit="1" customWidth="1"/>
    <col min="1294" max="1294" width="13.33203125" style="108" bestFit="1" customWidth="1"/>
    <col min="1295" max="1295" width="19.33203125" style="108" customWidth="1"/>
    <col min="1296" max="1296" width="15.1640625" style="108" customWidth="1"/>
    <col min="1297" max="1297" width="21" style="108" bestFit="1" customWidth="1"/>
    <col min="1298" max="1298" width="17.1640625" style="108" bestFit="1" customWidth="1"/>
    <col min="1299" max="1299" width="16.83203125" style="108" bestFit="1" customWidth="1"/>
    <col min="1300" max="1300" width="16.6640625" style="108" bestFit="1" customWidth="1"/>
    <col min="1301" max="1301" width="15.6640625" style="108" bestFit="1" customWidth="1"/>
    <col min="1302" max="1302" width="16.33203125" style="108" bestFit="1" customWidth="1"/>
    <col min="1303" max="1303" width="17.33203125" style="108" customWidth="1"/>
    <col min="1304" max="1304" width="23.5" style="108" bestFit="1" customWidth="1"/>
    <col min="1305" max="1305" width="31.83203125" style="108" bestFit="1" customWidth="1"/>
    <col min="1306" max="1306" width="7.83203125" style="108" bestFit="1" customWidth="1"/>
    <col min="1307" max="1307" width="5.6640625" style="108" bestFit="1" customWidth="1"/>
    <col min="1308" max="1308" width="9.1640625" style="108" bestFit="1" customWidth="1"/>
    <col min="1309" max="1309" width="13.5" style="108" bestFit="1" customWidth="1"/>
    <col min="1310" max="1538" width="9.1640625" style="108"/>
    <col min="1539" max="1539" width="4.5" style="108" bestFit="1" customWidth="1"/>
    <col min="1540" max="1540" width="18.33203125" style="108" bestFit="1" customWidth="1"/>
    <col min="1541" max="1541" width="19" style="108" bestFit="1" customWidth="1"/>
    <col min="1542" max="1542" width="15.5" style="108" bestFit="1" customWidth="1"/>
    <col min="1543" max="1544" width="12.5" style="108" bestFit="1" customWidth="1"/>
    <col min="1545" max="1545" width="7.1640625" style="108" bestFit="1" customWidth="1"/>
    <col min="1546" max="1546" width="10.1640625" style="108" bestFit="1" customWidth="1"/>
    <col min="1547" max="1547" width="15.83203125" style="108" bestFit="1" customWidth="1"/>
    <col min="1548" max="1548" width="15.1640625" style="108" bestFit="1" customWidth="1"/>
    <col min="1549" max="1549" width="18.33203125" style="108" bestFit="1" customWidth="1"/>
    <col min="1550" max="1550" width="13.33203125" style="108" bestFit="1" customWidth="1"/>
    <col min="1551" max="1551" width="19.33203125" style="108" customWidth="1"/>
    <col min="1552" max="1552" width="15.1640625" style="108" customWidth="1"/>
    <col min="1553" max="1553" width="21" style="108" bestFit="1" customWidth="1"/>
    <col min="1554" max="1554" width="17.1640625" style="108" bestFit="1" customWidth="1"/>
    <col min="1555" max="1555" width="16.83203125" style="108" bestFit="1" customWidth="1"/>
    <col min="1556" max="1556" width="16.6640625" style="108" bestFit="1" customWidth="1"/>
    <col min="1557" max="1557" width="15.6640625" style="108" bestFit="1" customWidth="1"/>
    <col min="1558" max="1558" width="16.33203125" style="108" bestFit="1" customWidth="1"/>
    <col min="1559" max="1559" width="17.33203125" style="108" customWidth="1"/>
    <col min="1560" max="1560" width="23.5" style="108" bestFit="1" customWidth="1"/>
    <col min="1561" max="1561" width="31.83203125" style="108" bestFit="1" customWidth="1"/>
    <col min="1562" max="1562" width="7.83203125" style="108" bestFit="1" customWidth="1"/>
    <col min="1563" max="1563" width="5.6640625" style="108" bestFit="1" customWidth="1"/>
    <col min="1564" max="1564" width="9.1640625" style="108" bestFit="1" customWidth="1"/>
    <col min="1565" max="1565" width="13.5" style="108" bestFit="1" customWidth="1"/>
    <col min="1566" max="1794" width="9.1640625" style="108"/>
    <col min="1795" max="1795" width="4.5" style="108" bestFit="1" customWidth="1"/>
    <col min="1796" max="1796" width="18.33203125" style="108" bestFit="1" customWidth="1"/>
    <col min="1797" max="1797" width="19" style="108" bestFit="1" customWidth="1"/>
    <col min="1798" max="1798" width="15.5" style="108" bestFit="1" customWidth="1"/>
    <col min="1799" max="1800" width="12.5" style="108" bestFit="1" customWidth="1"/>
    <col min="1801" max="1801" width="7.1640625" style="108" bestFit="1" customWidth="1"/>
    <col min="1802" max="1802" width="10.1640625" style="108" bestFit="1" customWidth="1"/>
    <col min="1803" max="1803" width="15.83203125" style="108" bestFit="1" customWidth="1"/>
    <col min="1804" max="1804" width="15.1640625" style="108" bestFit="1" customWidth="1"/>
    <col min="1805" max="1805" width="18.33203125" style="108" bestFit="1" customWidth="1"/>
    <col min="1806" max="1806" width="13.33203125" style="108" bestFit="1" customWidth="1"/>
    <col min="1807" max="1807" width="19.33203125" style="108" customWidth="1"/>
    <col min="1808" max="1808" width="15.1640625" style="108" customWidth="1"/>
    <col min="1809" max="1809" width="21" style="108" bestFit="1" customWidth="1"/>
    <col min="1810" max="1810" width="17.1640625" style="108" bestFit="1" customWidth="1"/>
    <col min="1811" max="1811" width="16.83203125" style="108" bestFit="1" customWidth="1"/>
    <col min="1812" max="1812" width="16.6640625" style="108" bestFit="1" customWidth="1"/>
    <col min="1813" max="1813" width="15.6640625" style="108" bestFit="1" customWidth="1"/>
    <col min="1814" max="1814" width="16.33203125" style="108" bestFit="1" customWidth="1"/>
    <col min="1815" max="1815" width="17.33203125" style="108" customWidth="1"/>
    <col min="1816" max="1816" width="23.5" style="108" bestFit="1" customWidth="1"/>
    <col min="1817" max="1817" width="31.83203125" style="108" bestFit="1" customWidth="1"/>
    <col min="1818" max="1818" width="7.83203125" style="108" bestFit="1" customWidth="1"/>
    <col min="1819" max="1819" width="5.6640625" style="108" bestFit="1" customWidth="1"/>
    <col min="1820" max="1820" width="9.1640625" style="108" bestFit="1" customWidth="1"/>
    <col min="1821" max="1821" width="13.5" style="108" bestFit="1" customWidth="1"/>
    <col min="1822" max="2050" width="9.1640625" style="108"/>
    <col min="2051" max="2051" width="4.5" style="108" bestFit="1" customWidth="1"/>
    <col min="2052" max="2052" width="18.33203125" style="108" bestFit="1" customWidth="1"/>
    <col min="2053" max="2053" width="19" style="108" bestFit="1" customWidth="1"/>
    <col min="2054" max="2054" width="15.5" style="108" bestFit="1" customWidth="1"/>
    <col min="2055" max="2056" width="12.5" style="108" bestFit="1" customWidth="1"/>
    <col min="2057" max="2057" width="7.1640625" style="108" bestFit="1" customWidth="1"/>
    <col min="2058" max="2058" width="10.1640625" style="108" bestFit="1" customWidth="1"/>
    <col min="2059" max="2059" width="15.83203125" style="108" bestFit="1" customWidth="1"/>
    <col min="2060" max="2060" width="15.1640625" style="108" bestFit="1" customWidth="1"/>
    <col min="2061" max="2061" width="18.33203125" style="108" bestFit="1" customWidth="1"/>
    <col min="2062" max="2062" width="13.33203125" style="108" bestFit="1" customWidth="1"/>
    <col min="2063" max="2063" width="19.33203125" style="108" customWidth="1"/>
    <col min="2064" max="2064" width="15.1640625" style="108" customWidth="1"/>
    <col min="2065" max="2065" width="21" style="108" bestFit="1" customWidth="1"/>
    <col min="2066" max="2066" width="17.1640625" style="108" bestFit="1" customWidth="1"/>
    <col min="2067" max="2067" width="16.83203125" style="108" bestFit="1" customWidth="1"/>
    <col min="2068" max="2068" width="16.6640625" style="108" bestFit="1" customWidth="1"/>
    <col min="2069" max="2069" width="15.6640625" style="108" bestFit="1" customWidth="1"/>
    <col min="2070" max="2070" width="16.33203125" style="108" bestFit="1" customWidth="1"/>
    <col min="2071" max="2071" width="17.33203125" style="108" customWidth="1"/>
    <col min="2072" max="2072" width="23.5" style="108" bestFit="1" customWidth="1"/>
    <col min="2073" max="2073" width="31.83203125" style="108" bestFit="1" customWidth="1"/>
    <col min="2074" max="2074" width="7.83203125" style="108" bestFit="1" customWidth="1"/>
    <col min="2075" max="2075" width="5.6640625" style="108" bestFit="1" customWidth="1"/>
    <col min="2076" max="2076" width="9.1640625" style="108" bestFit="1" customWidth="1"/>
    <col min="2077" max="2077" width="13.5" style="108" bestFit="1" customWidth="1"/>
    <col min="2078" max="2306" width="9.1640625" style="108"/>
    <col min="2307" max="2307" width="4.5" style="108" bestFit="1" customWidth="1"/>
    <col min="2308" max="2308" width="18.33203125" style="108" bestFit="1" customWidth="1"/>
    <col min="2309" max="2309" width="19" style="108" bestFit="1" customWidth="1"/>
    <col min="2310" max="2310" width="15.5" style="108" bestFit="1" customWidth="1"/>
    <col min="2311" max="2312" width="12.5" style="108" bestFit="1" customWidth="1"/>
    <col min="2313" max="2313" width="7.1640625" style="108" bestFit="1" customWidth="1"/>
    <col min="2314" max="2314" width="10.1640625" style="108" bestFit="1" customWidth="1"/>
    <col min="2315" max="2315" width="15.83203125" style="108" bestFit="1" customWidth="1"/>
    <col min="2316" max="2316" width="15.1640625" style="108" bestFit="1" customWidth="1"/>
    <col min="2317" max="2317" width="18.33203125" style="108" bestFit="1" customWidth="1"/>
    <col min="2318" max="2318" width="13.33203125" style="108" bestFit="1" customWidth="1"/>
    <col min="2319" max="2319" width="19.33203125" style="108" customWidth="1"/>
    <col min="2320" max="2320" width="15.1640625" style="108" customWidth="1"/>
    <col min="2321" max="2321" width="21" style="108" bestFit="1" customWidth="1"/>
    <col min="2322" max="2322" width="17.1640625" style="108" bestFit="1" customWidth="1"/>
    <col min="2323" max="2323" width="16.83203125" style="108" bestFit="1" customWidth="1"/>
    <col min="2324" max="2324" width="16.6640625" style="108" bestFit="1" customWidth="1"/>
    <col min="2325" max="2325" width="15.6640625" style="108" bestFit="1" customWidth="1"/>
    <col min="2326" max="2326" width="16.33203125" style="108" bestFit="1" customWidth="1"/>
    <col min="2327" max="2327" width="17.33203125" style="108" customWidth="1"/>
    <col min="2328" max="2328" width="23.5" style="108" bestFit="1" customWidth="1"/>
    <col min="2329" max="2329" width="31.83203125" style="108" bestFit="1" customWidth="1"/>
    <col min="2330" max="2330" width="7.83203125" style="108" bestFit="1" customWidth="1"/>
    <col min="2331" max="2331" width="5.6640625" style="108" bestFit="1" customWidth="1"/>
    <col min="2332" max="2332" width="9.1640625" style="108" bestFit="1" customWidth="1"/>
    <col min="2333" max="2333" width="13.5" style="108" bestFit="1" customWidth="1"/>
    <col min="2334" max="2562" width="9.1640625" style="108"/>
    <col min="2563" max="2563" width="4.5" style="108" bestFit="1" customWidth="1"/>
    <col min="2564" max="2564" width="18.33203125" style="108" bestFit="1" customWidth="1"/>
    <col min="2565" max="2565" width="19" style="108" bestFit="1" customWidth="1"/>
    <col min="2566" max="2566" width="15.5" style="108" bestFit="1" customWidth="1"/>
    <col min="2567" max="2568" width="12.5" style="108" bestFit="1" customWidth="1"/>
    <col min="2569" max="2569" width="7.1640625" style="108" bestFit="1" customWidth="1"/>
    <col min="2570" max="2570" width="10.1640625" style="108" bestFit="1" customWidth="1"/>
    <col min="2571" max="2571" width="15.83203125" style="108" bestFit="1" customWidth="1"/>
    <col min="2572" max="2572" width="15.1640625" style="108" bestFit="1" customWidth="1"/>
    <col min="2573" max="2573" width="18.33203125" style="108" bestFit="1" customWidth="1"/>
    <col min="2574" max="2574" width="13.33203125" style="108" bestFit="1" customWidth="1"/>
    <col min="2575" max="2575" width="19.33203125" style="108" customWidth="1"/>
    <col min="2576" max="2576" width="15.1640625" style="108" customWidth="1"/>
    <col min="2577" max="2577" width="21" style="108" bestFit="1" customWidth="1"/>
    <col min="2578" max="2578" width="17.1640625" style="108" bestFit="1" customWidth="1"/>
    <col min="2579" max="2579" width="16.83203125" style="108" bestFit="1" customWidth="1"/>
    <col min="2580" max="2580" width="16.6640625" style="108" bestFit="1" customWidth="1"/>
    <col min="2581" max="2581" width="15.6640625" style="108" bestFit="1" customWidth="1"/>
    <col min="2582" max="2582" width="16.33203125" style="108" bestFit="1" customWidth="1"/>
    <col min="2583" max="2583" width="17.33203125" style="108" customWidth="1"/>
    <col min="2584" max="2584" width="23.5" style="108" bestFit="1" customWidth="1"/>
    <col min="2585" max="2585" width="31.83203125" style="108" bestFit="1" customWidth="1"/>
    <col min="2586" max="2586" width="7.83203125" style="108" bestFit="1" customWidth="1"/>
    <col min="2587" max="2587" width="5.6640625" style="108" bestFit="1" customWidth="1"/>
    <col min="2588" max="2588" width="9.1640625" style="108" bestFit="1" customWidth="1"/>
    <col min="2589" max="2589" width="13.5" style="108" bestFit="1" customWidth="1"/>
    <col min="2590" max="2818" width="9.1640625" style="108"/>
    <col min="2819" max="2819" width="4.5" style="108" bestFit="1" customWidth="1"/>
    <col min="2820" max="2820" width="18.33203125" style="108" bestFit="1" customWidth="1"/>
    <col min="2821" max="2821" width="19" style="108" bestFit="1" customWidth="1"/>
    <col min="2822" max="2822" width="15.5" style="108" bestFit="1" customWidth="1"/>
    <col min="2823" max="2824" width="12.5" style="108" bestFit="1" customWidth="1"/>
    <col min="2825" max="2825" width="7.1640625" style="108" bestFit="1" customWidth="1"/>
    <col min="2826" max="2826" width="10.1640625" style="108" bestFit="1" customWidth="1"/>
    <col min="2827" max="2827" width="15.83203125" style="108" bestFit="1" customWidth="1"/>
    <col min="2828" max="2828" width="15.1640625" style="108" bestFit="1" customWidth="1"/>
    <col min="2829" max="2829" width="18.33203125" style="108" bestFit="1" customWidth="1"/>
    <col min="2830" max="2830" width="13.33203125" style="108" bestFit="1" customWidth="1"/>
    <col min="2831" max="2831" width="19.33203125" style="108" customWidth="1"/>
    <col min="2832" max="2832" width="15.1640625" style="108" customWidth="1"/>
    <col min="2833" max="2833" width="21" style="108" bestFit="1" customWidth="1"/>
    <col min="2834" max="2834" width="17.1640625" style="108" bestFit="1" customWidth="1"/>
    <col min="2835" max="2835" width="16.83203125" style="108" bestFit="1" customWidth="1"/>
    <col min="2836" max="2836" width="16.6640625" style="108" bestFit="1" customWidth="1"/>
    <col min="2837" max="2837" width="15.6640625" style="108" bestFit="1" customWidth="1"/>
    <col min="2838" max="2838" width="16.33203125" style="108" bestFit="1" customWidth="1"/>
    <col min="2839" max="2839" width="17.33203125" style="108" customWidth="1"/>
    <col min="2840" max="2840" width="23.5" style="108" bestFit="1" customWidth="1"/>
    <col min="2841" max="2841" width="31.83203125" style="108" bestFit="1" customWidth="1"/>
    <col min="2842" max="2842" width="7.83203125" style="108" bestFit="1" customWidth="1"/>
    <col min="2843" max="2843" width="5.6640625" style="108" bestFit="1" customWidth="1"/>
    <col min="2844" max="2844" width="9.1640625" style="108" bestFit="1" customWidth="1"/>
    <col min="2845" max="2845" width="13.5" style="108" bestFit="1" customWidth="1"/>
    <col min="2846" max="3074" width="9.1640625" style="108"/>
    <col min="3075" max="3075" width="4.5" style="108" bestFit="1" customWidth="1"/>
    <col min="3076" max="3076" width="18.33203125" style="108" bestFit="1" customWidth="1"/>
    <col min="3077" max="3077" width="19" style="108" bestFit="1" customWidth="1"/>
    <col min="3078" max="3078" width="15.5" style="108" bestFit="1" customWidth="1"/>
    <col min="3079" max="3080" width="12.5" style="108" bestFit="1" customWidth="1"/>
    <col min="3081" max="3081" width="7.1640625" style="108" bestFit="1" customWidth="1"/>
    <col min="3082" max="3082" width="10.1640625" style="108" bestFit="1" customWidth="1"/>
    <col min="3083" max="3083" width="15.83203125" style="108" bestFit="1" customWidth="1"/>
    <col min="3084" max="3084" width="15.1640625" style="108" bestFit="1" customWidth="1"/>
    <col min="3085" max="3085" width="18.33203125" style="108" bestFit="1" customWidth="1"/>
    <col min="3086" max="3086" width="13.33203125" style="108" bestFit="1" customWidth="1"/>
    <col min="3087" max="3087" width="19.33203125" style="108" customWidth="1"/>
    <col min="3088" max="3088" width="15.1640625" style="108" customWidth="1"/>
    <col min="3089" max="3089" width="21" style="108" bestFit="1" customWidth="1"/>
    <col min="3090" max="3090" width="17.1640625" style="108" bestFit="1" customWidth="1"/>
    <col min="3091" max="3091" width="16.83203125" style="108" bestFit="1" customWidth="1"/>
    <col min="3092" max="3092" width="16.6640625" style="108" bestFit="1" customWidth="1"/>
    <col min="3093" max="3093" width="15.6640625" style="108" bestFit="1" customWidth="1"/>
    <col min="3094" max="3094" width="16.33203125" style="108" bestFit="1" customWidth="1"/>
    <col min="3095" max="3095" width="17.33203125" style="108" customWidth="1"/>
    <col min="3096" max="3096" width="23.5" style="108" bestFit="1" customWidth="1"/>
    <col min="3097" max="3097" width="31.83203125" style="108" bestFit="1" customWidth="1"/>
    <col min="3098" max="3098" width="7.83203125" style="108" bestFit="1" customWidth="1"/>
    <col min="3099" max="3099" width="5.6640625" style="108" bestFit="1" customWidth="1"/>
    <col min="3100" max="3100" width="9.1640625" style="108" bestFit="1" customWidth="1"/>
    <col min="3101" max="3101" width="13.5" style="108" bestFit="1" customWidth="1"/>
    <col min="3102" max="3330" width="9.1640625" style="108"/>
    <col min="3331" max="3331" width="4.5" style="108" bestFit="1" customWidth="1"/>
    <col min="3332" max="3332" width="18.33203125" style="108" bestFit="1" customWidth="1"/>
    <col min="3333" max="3333" width="19" style="108" bestFit="1" customWidth="1"/>
    <col min="3334" max="3334" width="15.5" style="108" bestFit="1" customWidth="1"/>
    <col min="3335" max="3336" width="12.5" style="108" bestFit="1" customWidth="1"/>
    <col min="3337" max="3337" width="7.1640625" style="108" bestFit="1" customWidth="1"/>
    <col min="3338" max="3338" width="10.1640625" style="108" bestFit="1" customWidth="1"/>
    <col min="3339" max="3339" width="15.83203125" style="108" bestFit="1" customWidth="1"/>
    <col min="3340" max="3340" width="15.1640625" style="108" bestFit="1" customWidth="1"/>
    <col min="3341" max="3341" width="18.33203125" style="108" bestFit="1" customWidth="1"/>
    <col min="3342" max="3342" width="13.33203125" style="108" bestFit="1" customWidth="1"/>
    <col min="3343" max="3343" width="19.33203125" style="108" customWidth="1"/>
    <col min="3344" max="3344" width="15.1640625" style="108" customWidth="1"/>
    <col min="3345" max="3345" width="21" style="108" bestFit="1" customWidth="1"/>
    <col min="3346" max="3346" width="17.1640625" style="108" bestFit="1" customWidth="1"/>
    <col min="3347" max="3347" width="16.83203125" style="108" bestFit="1" customWidth="1"/>
    <col min="3348" max="3348" width="16.6640625" style="108" bestFit="1" customWidth="1"/>
    <col min="3349" max="3349" width="15.6640625" style="108" bestFit="1" customWidth="1"/>
    <col min="3350" max="3350" width="16.33203125" style="108" bestFit="1" customWidth="1"/>
    <col min="3351" max="3351" width="17.33203125" style="108" customWidth="1"/>
    <col min="3352" max="3352" width="23.5" style="108" bestFit="1" customWidth="1"/>
    <col min="3353" max="3353" width="31.83203125" style="108" bestFit="1" customWidth="1"/>
    <col min="3354" max="3354" width="7.83203125" style="108" bestFit="1" customWidth="1"/>
    <col min="3355" max="3355" width="5.6640625" style="108" bestFit="1" customWidth="1"/>
    <col min="3356" max="3356" width="9.1640625" style="108" bestFit="1" customWidth="1"/>
    <col min="3357" max="3357" width="13.5" style="108" bestFit="1" customWidth="1"/>
    <col min="3358" max="3586" width="9.1640625" style="108"/>
    <col min="3587" max="3587" width="4.5" style="108" bestFit="1" customWidth="1"/>
    <col min="3588" max="3588" width="18.33203125" style="108" bestFit="1" customWidth="1"/>
    <col min="3589" max="3589" width="19" style="108" bestFit="1" customWidth="1"/>
    <col min="3590" max="3590" width="15.5" style="108" bestFit="1" customWidth="1"/>
    <col min="3591" max="3592" width="12.5" style="108" bestFit="1" customWidth="1"/>
    <col min="3593" max="3593" width="7.1640625" style="108" bestFit="1" customWidth="1"/>
    <col min="3594" max="3594" width="10.1640625" style="108" bestFit="1" customWidth="1"/>
    <col min="3595" max="3595" width="15.83203125" style="108" bestFit="1" customWidth="1"/>
    <col min="3596" max="3596" width="15.1640625" style="108" bestFit="1" customWidth="1"/>
    <col min="3597" max="3597" width="18.33203125" style="108" bestFit="1" customWidth="1"/>
    <col min="3598" max="3598" width="13.33203125" style="108" bestFit="1" customWidth="1"/>
    <col min="3599" max="3599" width="19.33203125" style="108" customWidth="1"/>
    <col min="3600" max="3600" width="15.1640625" style="108" customWidth="1"/>
    <col min="3601" max="3601" width="21" style="108" bestFit="1" customWidth="1"/>
    <col min="3602" max="3602" width="17.1640625" style="108" bestFit="1" customWidth="1"/>
    <col min="3603" max="3603" width="16.83203125" style="108" bestFit="1" customWidth="1"/>
    <col min="3604" max="3604" width="16.6640625" style="108" bestFit="1" customWidth="1"/>
    <col min="3605" max="3605" width="15.6640625" style="108" bestFit="1" customWidth="1"/>
    <col min="3606" max="3606" width="16.33203125" style="108" bestFit="1" customWidth="1"/>
    <col min="3607" max="3607" width="17.33203125" style="108" customWidth="1"/>
    <col min="3608" max="3608" width="23.5" style="108" bestFit="1" customWidth="1"/>
    <col min="3609" max="3609" width="31.83203125" style="108" bestFit="1" customWidth="1"/>
    <col min="3610" max="3610" width="7.83203125" style="108" bestFit="1" customWidth="1"/>
    <col min="3611" max="3611" width="5.6640625" style="108" bestFit="1" customWidth="1"/>
    <col min="3612" max="3612" width="9.1640625" style="108" bestFit="1" customWidth="1"/>
    <col min="3613" max="3613" width="13.5" style="108" bestFit="1" customWidth="1"/>
    <col min="3614" max="3842" width="9.1640625" style="108"/>
    <col min="3843" max="3843" width="4.5" style="108" bestFit="1" customWidth="1"/>
    <col min="3844" max="3844" width="18.33203125" style="108" bestFit="1" customWidth="1"/>
    <col min="3845" max="3845" width="19" style="108" bestFit="1" customWidth="1"/>
    <col min="3846" max="3846" width="15.5" style="108" bestFit="1" customWidth="1"/>
    <col min="3847" max="3848" width="12.5" style="108" bestFit="1" customWidth="1"/>
    <col min="3849" max="3849" width="7.1640625" style="108" bestFit="1" customWidth="1"/>
    <col min="3850" max="3850" width="10.1640625" style="108" bestFit="1" customWidth="1"/>
    <col min="3851" max="3851" width="15.83203125" style="108" bestFit="1" customWidth="1"/>
    <col min="3852" max="3852" width="15.1640625" style="108" bestFit="1" customWidth="1"/>
    <col min="3853" max="3853" width="18.33203125" style="108" bestFit="1" customWidth="1"/>
    <col min="3854" max="3854" width="13.33203125" style="108" bestFit="1" customWidth="1"/>
    <col min="3855" max="3855" width="19.33203125" style="108" customWidth="1"/>
    <col min="3856" max="3856" width="15.1640625" style="108" customWidth="1"/>
    <col min="3857" max="3857" width="21" style="108" bestFit="1" customWidth="1"/>
    <col min="3858" max="3858" width="17.1640625" style="108" bestFit="1" customWidth="1"/>
    <col min="3859" max="3859" width="16.83203125" style="108" bestFit="1" customWidth="1"/>
    <col min="3860" max="3860" width="16.6640625" style="108" bestFit="1" customWidth="1"/>
    <col min="3861" max="3861" width="15.6640625" style="108" bestFit="1" customWidth="1"/>
    <col min="3862" max="3862" width="16.33203125" style="108" bestFit="1" customWidth="1"/>
    <col min="3863" max="3863" width="17.33203125" style="108" customWidth="1"/>
    <col min="3864" max="3864" width="23.5" style="108" bestFit="1" customWidth="1"/>
    <col min="3865" max="3865" width="31.83203125" style="108" bestFit="1" customWidth="1"/>
    <col min="3866" max="3866" width="7.83203125" style="108" bestFit="1" customWidth="1"/>
    <col min="3867" max="3867" width="5.6640625" style="108" bestFit="1" customWidth="1"/>
    <col min="3868" max="3868" width="9.1640625" style="108" bestFit="1" customWidth="1"/>
    <col min="3869" max="3869" width="13.5" style="108" bestFit="1" customWidth="1"/>
    <col min="3870" max="4098" width="9.1640625" style="108"/>
    <col min="4099" max="4099" width="4.5" style="108" bestFit="1" customWidth="1"/>
    <col min="4100" max="4100" width="18.33203125" style="108" bestFit="1" customWidth="1"/>
    <col min="4101" max="4101" width="19" style="108" bestFit="1" customWidth="1"/>
    <col min="4102" max="4102" width="15.5" style="108" bestFit="1" customWidth="1"/>
    <col min="4103" max="4104" width="12.5" style="108" bestFit="1" customWidth="1"/>
    <col min="4105" max="4105" width="7.1640625" style="108" bestFit="1" customWidth="1"/>
    <col min="4106" max="4106" width="10.1640625" style="108" bestFit="1" customWidth="1"/>
    <col min="4107" max="4107" width="15.83203125" style="108" bestFit="1" customWidth="1"/>
    <col min="4108" max="4108" width="15.1640625" style="108" bestFit="1" customWidth="1"/>
    <col min="4109" max="4109" width="18.33203125" style="108" bestFit="1" customWidth="1"/>
    <col min="4110" max="4110" width="13.33203125" style="108" bestFit="1" customWidth="1"/>
    <col min="4111" max="4111" width="19.33203125" style="108" customWidth="1"/>
    <col min="4112" max="4112" width="15.1640625" style="108" customWidth="1"/>
    <col min="4113" max="4113" width="21" style="108" bestFit="1" customWidth="1"/>
    <col min="4114" max="4114" width="17.1640625" style="108" bestFit="1" customWidth="1"/>
    <col min="4115" max="4115" width="16.83203125" style="108" bestFit="1" customWidth="1"/>
    <col min="4116" max="4116" width="16.6640625" style="108" bestFit="1" customWidth="1"/>
    <col min="4117" max="4117" width="15.6640625" style="108" bestFit="1" customWidth="1"/>
    <col min="4118" max="4118" width="16.33203125" style="108" bestFit="1" customWidth="1"/>
    <col min="4119" max="4119" width="17.33203125" style="108" customWidth="1"/>
    <col min="4120" max="4120" width="23.5" style="108" bestFit="1" customWidth="1"/>
    <col min="4121" max="4121" width="31.83203125" style="108" bestFit="1" customWidth="1"/>
    <col min="4122" max="4122" width="7.83203125" style="108" bestFit="1" customWidth="1"/>
    <col min="4123" max="4123" width="5.6640625" style="108" bestFit="1" customWidth="1"/>
    <col min="4124" max="4124" width="9.1640625" style="108" bestFit="1" customWidth="1"/>
    <col min="4125" max="4125" width="13.5" style="108" bestFit="1" customWidth="1"/>
    <col min="4126" max="4354" width="9.1640625" style="108"/>
    <col min="4355" max="4355" width="4.5" style="108" bestFit="1" customWidth="1"/>
    <col min="4356" max="4356" width="18.33203125" style="108" bestFit="1" customWidth="1"/>
    <col min="4357" max="4357" width="19" style="108" bestFit="1" customWidth="1"/>
    <col min="4358" max="4358" width="15.5" style="108" bestFit="1" customWidth="1"/>
    <col min="4359" max="4360" width="12.5" style="108" bestFit="1" customWidth="1"/>
    <col min="4361" max="4361" width="7.1640625" style="108" bestFit="1" customWidth="1"/>
    <col min="4362" max="4362" width="10.1640625" style="108" bestFit="1" customWidth="1"/>
    <col min="4363" max="4363" width="15.83203125" style="108" bestFit="1" customWidth="1"/>
    <col min="4364" max="4364" width="15.1640625" style="108" bestFit="1" customWidth="1"/>
    <col min="4365" max="4365" width="18.33203125" style="108" bestFit="1" customWidth="1"/>
    <col min="4366" max="4366" width="13.33203125" style="108" bestFit="1" customWidth="1"/>
    <col min="4367" max="4367" width="19.33203125" style="108" customWidth="1"/>
    <col min="4368" max="4368" width="15.1640625" style="108" customWidth="1"/>
    <col min="4369" max="4369" width="21" style="108" bestFit="1" customWidth="1"/>
    <col min="4370" max="4370" width="17.1640625" style="108" bestFit="1" customWidth="1"/>
    <col min="4371" max="4371" width="16.83203125" style="108" bestFit="1" customWidth="1"/>
    <col min="4372" max="4372" width="16.6640625" style="108" bestFit="1" customWidth="1"/>
    <col min="4373" max="4373" width="15.6640625" style="108" bestFit="1" customWidth="1"/>
    <col min="4374" max="4374" width="16.33203125" style="108" bestFit="1" customWidth="1"/>
    <col min="4375" max="4375" width="17.33203125" style="108" customWidth="1"/>
    <col min="4376" max="4376" width="23.5" style="108" bestFit="1" customWidth="1"/>
    <col min="4377" max="4377" width="31.83203125" style="108" bestFit="1" customWidth="1"/>
    <col min="4378" max="4378" width="7.83203125" style="108" bestFit="1" customWidth="1"/>
    <col min="4379" max="4379" width="5.6640625" style="108" bestFit="1" customWidth="1"/>
    <col min="4380" max="4380" width="9.1640625" style="108" bestFit="1" customWidth="1"/>
    <col min="4381" max="4381" width="13.5" style="108" bestFit="1" customWidth="1"/>
    <col min="4382" max="4610" width="9.1640625" style="108"/>
    <col min="4611" max="4611" width="4.5" style="108" bestFit="1" customWidth="1"/>
    <col min="4612" max="4612" width="18.33203125" style="108" bestFit="1" customWidth="1"/>
    <col min="4613" max="4613" width="19" style="108" bestFit="1" customWidth="1"/>
    <col min="4614" max="4614" width="15.5" style="108" bestFit="1" customWidth="1"/>
    <col min="4615" max="4616" width="12.5" style="108" bestFit="1" customWidth="1"/>
    <col min="4617" max="4617" width="7.1640625" style="108" bestFit="1" customWidth="1"/>
    <col min="4618" max="4618" width="10.1640625" style="108" bestFit="1" customWidth="1"/>
    <col min="4619" max="4619" width="15.83203125" style="108" bestFit="1" customWidth="1"/>
    <col min="4620" max="4620" width="15.1640625" style="108" bestFit="1" customWidth="1"/>
    <col min="4621" max="4621" width="18.33203125" style="108" bestFit="1" customWidth="1"/>
    <col min="4622" max="4622" width="13.33203125" style="108" bestFit="1" customWidth="1"/>
    <col min="4623" max="4623" width="19.33203125" style="108" customWidth="1"/>
    <col min="4624" max="4624" width="15.1640625" style="108" customWidth="1"/>
    <col min="4625" max="4625" width="21" style="108" bestFit="1" customWidth="1"/>
    <col min="4626" max="4626" width="17.1640625" style="108" bestFit="1" customWidth="1"/>
    <col min="4627" max="4627" width="16.83203125" style="108" bestFit="1" customWidth="1"/>
    <col min="4628" max="4628" width="16.6640625" style="108" bestFit="1" customWidth="1"/>
    <col min="4629" max="4629" width="15.6640625" style="108" bestFit="1" customWidth="1"/>
    <col min="4630" max="4630" width="16.33203125" style="108" bestFit="1" customWidth="1"/>
    <col min="4631" max="4631" width="17.33203125" style="108" customWidth="1"/>
    <col min="4632" max="4632" width="23.5" style="108" bestFit="1" customWidth="1"/>
    <col min="4633" max="4633" width="31.83203125" style="108" bestFit="1" customWidth="1"/>
    <col min="4634" max="4634" width="7.83203125" style="108" bestFit="1" customWidth="1"/>
    <col min="4635" max="4635" width="5.6640625" style="108" bestFit="1" customWidth="1"/>
    <col min="4636" max="4636" width="9.1640625" style="108" bestFit="1" customWidth="1"/>
    <col min="4637" max="4637" width="13.5" style="108" bestFit="1" customWidth="1"/>
    <col min="4638" max="4866" width="9.1640625" style="108"/>
    <col min="4867" max="4867" width="4.5" style="108" bestFit="1" customWidth="1"/>
    <col min="4868" max="4868" width="18.33203125" style="108" bestFit="1" customWidth="1"/>
    <col min="4869" max="4869" width="19" style="108" bestFit="1" customWidth="1"/>
    <col min="4870" max="4870" width="15.5" style="108" bestFit="1" customWidth="1"/>
    <col min="4871" max="4872" width="12.5" style="108" bestFit="1" customWidth="1"/>
    <col min="4873" max="4873" width="7.1640625" style="108" bestFit="1" customWidth="1"/>
    <col min="4874" max="4874" width="10.1640625" style="108" bestFit="1" customWidth="1"/>
    <col min="4875" max="4875" width="15.83203125" style="108" bestFit="1" customWidth="1"/>
    <col min="4876" max="4876" width="15.1640625" style="108" bestFit="1" customWidth="1"/>
    <col min="4877" max="4877" width="18.33203125" style="108" bestFit="1" customWidth="1"/>
    <col min="4878" max="4878" width="13.33203125" style="108" bestFit="1" customWidth="1"/>
    <col min="4879" max="4879" width="19.33203125" style="108" customWidth="1"/>
    <col min="4880" max="4880" width="15.1640625" style="108" customWidth="1"/>
    <col min="4881" max="4881" width="21" style="108" bestFit="1" customWidth="1"/>
    <col min="4882" max="4882" width="17.1640625" style="108" bestFit="1" customWidth="1"/>
    <col min="4883" max="4883" width="16.83203125" style="108" bestFit="1" customWidth="1"/>
    <col min="4884" max="4884" width="16.6640625" style="108" bestFit="1" customWidth="1"/>
    <col min="4885" max="4885" width="15.6640625" style="108" bestFit="1" customWidth="1"/>
    <col min="4886" max="4886" width="16.33203125" style="108" bestFit="1" customWidth="1"/>
    <col min="4887" max="4887" width="17.33203125" style="108" customWidth="1"/>
    <col min="4888" max="4888" width="23.5" style="108" bestFit="1" customWidth="1"/>
    <col min="4889" max="4889" width="31.83203125" style="108" bestFit="1" customWidth="1"/>
    <col min="4890" max="4890" width="7.83203125" style="108" bestFit="1" customWidth="1"/>
    <col min="4891" max="4891" width="5.6640625" style="108" bestFit="1" customWidth="1"/>
    <col min="4892" max="4892" width="9.1640625" style="108" bestFit="1" customWidth="1"/>
    <col min="4893" max="4893" width="13.5" style="108" bestFit="1" customWidth="1"/>
    <col min="4894" max="5122" width="9.1640625" style="108"/>
    <col min="5123" max="5123" width="4.5" style="108" bestFit="1" customWidth="1"/>
    <col min="5124" max="5124" width="18.33203125" style="108" bestFit="1" customWidth="1"/>
    <col min="5125" max="5125" width="19" style="108" bestFit="1" customWidth="1"/>
    <col min="5126" max="5126" width="15.5" style="108" bestFit="1" customWidth="1"/>
    <col min="5127" max="5128" width="12.5" style="108" bestFit="1" customWidth="1"/>
    <col min="5129" max="5129" width="7.1640625" style="108" bestFit="1" customWidth="1"/>
    <col min="5130" max="5130" width="10.1640625" style="108" bestFit="1" customWidth="1"/>
    <col min="5131" max="5131" width="15.83203125" style="108" bestFit="1" customWidth="1"/>
    <col min="5132" max="5132" width="15.1640625" style="108" bestFit="1" customWidth="1"/>
    <col min="5133" max="5133" width="18.33203125" style="108" bestFit="1" customWidth="1"/>
    <col min="5134" max="5134" width="13.33203125" style="108" bestFit="1" customWidth="1"/>
    <col min="5135" max="5135" width="19.33203125" style="108" customWidth="1"/>
    <col min="5136" max="5136" width="15.1640625" style="108" customWidth="1"/>
    <col min="5137" max="5137" width="21" style="108" bestFit="1" customWidth="1"/>
    <col min="5138" max="5138" width="17.1640625" style="108" bestFit="1" customWidth="1"/>
    <col min="5139" max="5139" width="16.83203125" style="108" bestFit="1" customWidth="1"/>
    <col min="5140" max="5140" width="16.6640625" style="108" bestFit="1" customWidth="1"/>
    <col min="5141" max="5141" width="15.6640625" style="108" bestFit="1" customWidth="1"/>
    <col min="5142" max="5142" width="16.33203125" style="108" bestFit="1" customWidth="1"/>
    <col min="5143" max="5143" width="17.33203125" style="108" customWidth="1"/>
    <col min="5144" max="5144" width="23.5" style="108" bestFit="1" customWidth="1"/>
    <col min="5145" max="5145" width="31.83203125" style="108" bestFit="1" customWidth="1"/>
    <col min="5146" max="5146" width="7.83203125" style="108" bestFit="1" customWidth="1"/>
    <col min="5147" max="5147" width="5.6640625" style="108" bestFit="1" customWidth="1"/>
    <col min="5148" max="5148" width="9.1640625" style="108" bestFit="1" customWidth="1"/>
    <col min="5149" max="5149" width="13.5" style="108" bestFit="1" customWidth="1"/>
    <col min="5150" max="5378" width="9.1640625" style="108"/>
    <col min="5379" max="5379" width="4.5" style="108" bestFit="1" customWidth="1"/>
    <col min="5380" max="5380" width="18.33203125" style="108" bestFit="1" customWidth="1"/>
    <col min="5381" max="5381" width="19" style="108" bestFit="1" customWidth="1"/>
    <col min="5382" max="5382" width="15.5" style="108" bestFit="1" customWidth="1"/>
    <col min="5383" max="5384" width="12.5" style="108" bestFit="1" customWidth="1"/>
    <col min="5385" max="5385" width="7.1640625" style="108" bestFit="1" customWidth="1"/>
    <col min="5386" max="5386" width="10.1640625" style="108" bestFit="1" customWidth="1"/>
    <col min="5387" max="5387" width="15.83203125" style="108" bestFit="1" customWidth="1"/>
    <col min="5388" max="5388" width="15.1640625" style="108" bestFit="1" customWidth="1"/>
    <col min="5389" max="5389" width="18.33203125" style="108" bestFit="1" customWidth="1"/>
    <col min="5390" max="5390" width="13.33203125" style="108" bestFit="1" customWidth="1"/>
    <col min="5391" max="5391" width="19.33203125" style="108" customWidth="1"/>
    <col min="5392" max="5392" width="15.1640625" style="108" customWidth="1"/>
    <col min="5393" max="5393" width="21" style="108" bestFit="1" customWidth="1"/>
    <col min="5394" max="5394" width="17.1640625" style="108" bestFit="1" customWidth="1"/>
    <col min="5395" max="5395" width="16.83203125" style="108" bestFit="1" customWidth="1"/>
    <col min="5396" max="5396" width="16.6640625" style="108" bestFit="1" customWidth="1"/>
    <col min="5397" max="5397" width="15.6640625" style="108" bestFit="1" customWidth="1"/>
    <col min="5398" max="5398" width="16.33203125" style="108" bestFit="1" customWidth="1"/>
    <col min="5399" max="5399" width="17.33203125" style="108" customWidth="1"/>
    <col min="5400" max="5400" width="23.5" style="108" bestFit="1" customWidth="1"/>
    <col min="5401" max="5401" width="31.83203125" style="108" bestFit="1" customWidth="1"/>
    <col min="5402" max="5402" width="7.83203125" style="108" bestFit="1" customWidth="1"/>
    <col min="5403" max="5403" width="5.6640625" style="108" bestFit="1" customWidth="1"/>
    <col min="5404" max="5404" width="9.1640625" style="108" bestFit="1" customWidth="1"/>
    <col min="5405" max="5405" width="13.5" style="108" bestFit="1" customWidth="1"/>
    <col min="5406" max="5634" width="9.1640625" style="108"/>
    <col min="5635" max="5635" width="4.5" style="108" bestFit="1" customWidth="1"/>
    <col min="5636" max="5636" width="18.33203125" style="108" bestFit="1" customWidth="1"/>
    <col min="5637" max="5637" width="19" style="108" bestFit="1" customWidth="1"/>
    <col min="5638" max="5638" width="15.5" style="108" bestFit="1" customWidth="1"/>
    <col min="5639" max="5640" width="12.5" style="108" bestFit="1" customWidth="1"/>
    <col min="5641" max="5641" width="7.1640625" style="108" bestFit="1" customWidth="1"/>
    <col min="5642" max="5642" width="10.1640625" style="108" bestFit="1" customWidth="1"/>
    <col min="5643" max="5643" width="15.83203125" style="108" bestFit="1" customWidth="1"/>
    <col min="5644" max="5644" width="15.1640625" style="108" bestFit="1" customWidth="1"/>
    <col min="5645" max="5645" width="18.33203125" style="108" bestFit="1" customWidth="1"/>
    <col min="5646" max="5646" width="13.33203125" style="108" bestFit="1" customWidth="1"/>
    <col min="5647" max="5647" width="19.33203125" style="108" customWidth="1"/>
    <col min="5648" max="5648" width="15.1640625" style="108" customWidth="1"/>
    <col min="5649" max="5649" width="21" style="108" bestFit="1" customWidth="1"/>
    <col min="5650" max="5650" width="17.1640625" style="108" bestFit="1" customWidth="1"/>
    <col min="5651" max="5651" width="16.83203125" style="108" bestFit="1" customWidth="1"/>
    <col min="5652" max="5652" width="16.6640625" style="108" bestFit="1" customWidth="1"/>
    <col min="5653" max="5653" width="15.6640625" style="108" bestFit="1" customWidth="1"/>
    <col min="5654" max="5654" width="16.33203125" style="108" bestFit="1" customWidth="1"/>
    <col min="5655" max="5655" width="17.33203125" style="108" customWidth="1"/>
    <col min="5656" max="5656" width="23.5" style="108" bestFit="1" customWidth="1"/>
    <col min="5657" max="5657" width="31.83203125" style="108" bestFit="1" customWidth="1"/>
    <col min="5658" max="5658" width="7.83203125" style="108" bestFit="1" customWidth="1"/>
    <col min="5659" max="5659" width="5.6640625" style="108" bestFit="1" customWidth="1"/>
    <col min="5660" max="5660" width="9.1640625" style="108" bestFit="1" customWidth="1"/>
    <col min="5661" max="5661" width="13.5" style="108" bestFit="1" customWidth="1"/>
    <col min="5662" max="5890" width="9.1640625" style="108"/>
    <col min="5891" max="5891" width="4.5" style="108" bestFit="1" customWidth="1"/>
    <col min="5892" max="5892" width="18.33203125" style="108" bestFit="1" customWidth="1"/>
    <col min="5893" max="5893" width="19" style="108" bestFit="1" customWidth="1"/>
    <col min="5894" max="5894" width="15.5" style="108" bestFit="1" customWidth="1"/>
    <col min="5895" max="5896" width="12.5" style="108" bestFit="1" customWidth="1"/>
    <col min="5897" max="5897" width="7.1640625" style="108" bestFit="1" customWidth="1"/>
    <col min="5898" max="5898" width="10.1640625" style="108" bestFit="1" customWidth="1"/>
    <col min="5899" max="5899" width="15.83203125" style="108" bestFit="1" customWidth="1"/>
    <col min="5900" max="5900" width="15.1640625" style="108" bestFit="1" customWidth="1"/>
    <col min="5901" max="5901" width="18.33203125" style="108" bestFit="1" customWidth="1"/>
    <col min="5902" max="5902" width="13.33203125" style="108" bestFit="1" customWidth="1"/>
    <col min="5903" max="5903" width="19.33203125" style="108" customWidth="1"/>
    <col min="5904" max="5904" width="15.1640625" style="108" customWidth="1"/>
    <col min="5905" max="5905" width="21" style="108" bestFit="1" customWidth="1"/>
    <col min="5906" max="5906" width="17.1640625" style="108" bestFit="1" customWidth="1"/>
    <col min="5907" max="5907" width="16.83203125" style="108" bestFit="1" customWidth="1"/>
    <col min="5908" max="5908" width="16.6640625" style="108" bestFit="1" customWidth="1"/>
    <col min="5909" max="5909" width="15.6640625" style="108" bestFit="1" customWidth="1"/>
    <col min="5910" max="5910" width="16.33203125" style="108" bestFit="1" customWidth="1"/>
    <col min="5911" max="5911" width="17.33203125" style="108" customWidth="1"/>
    <col min="5912" max="5912" width="23.5" style="108" bestFit="1" customWidth="1"/>
    <col min="5913" max="5913" width="31.83203125" style="108" bestFit="1" customWidth="1"/>
    <col min="5914" max="5914" width="7.83203125" style="108" bestFit="1" customWidth="1"/>
    <col min="5915" max="5915" width="5.6640625" style="108" bestFit="1" customWidth="1"/>
    <col min="5916" max="5916" width="9.1640625" style="108" bestFit="1" customWidth="1"/>
    <col min="5917" max="5917" width="13.5" style="108" bestFit="1" customWidth="1"/>
    <col min="5918" max="6146" width="9.1640625" style="108"/>
    <col min="6147" max="6147" width="4.5" style="108" bestFit="1" customWidth="1"/>
    <col min="6148" max="6148" width="18.33203125" style="108" bestFit="1" customWidth="1"/>
    <col min="6149" max="6149" width="19" style="108" bestFit="1" customWidth="1"/>
    <col min="6150" max="6150" width="15.5" style="108" bestFit="1" customWidth="1"/>
    <col min="6151" max="6152" width="12.5" style="108" bestFit="1" customWidth="1"/>
    <col min="6153" max="6153" width="7.1640625" style="108" bestFit="1" customWidth="1"/>
    <col min="6154" max="6154" width="10.1640625" style="108" bestFit="1" customWidth="1"/>
    <col min="6155" max="6155" width="15.83203125" style="108" bestFit="1" customWidth="1"/>
    <col min="6156" max="6156" width="15.1640625" style="108" bestFit="1" customWidth="1"/>
    <col min="6157" max="6157" width="18.33203125" style="108" bestFit="1" customWidth="1"/>
    <col min="6158" max="6158" width="13.33203125" style="108" bestFit="1" customWidth="1"/>
    <col min="6159" max="6159" width="19.33203125" style="108" customWidth="1"/>
    <col min="6160" max="6160" width="15.1640625" style="108" customWidth="1"/>
    <col min="6161" max="6161" width="21" style="108" bestFit="1" customWidth="1"/>
    <col min="6162" max="6162" width="17.1640625" style="108" bestFit="1" customWidth="1"/>
    <col min="6163" max="6163" width="16.83203125" style="108" bestFit="1" customWidth="1"/>
    <col min="6164" max="6164" width="16.6640625" style="108" bestFit="1" customWidth="1"/>
    <col min="6165" max="6165" width="15.6640625" style="108" bestFit="1" customWidth="1"/>
    <col min="6166" max="6166" width="16.33203125" style="108" bestFit="1" customWidth="1"/>
    <col min="6167" max="6167" width="17.33203125" style="108" customWidth="1"/>
    <col min="6168" max="6168" width="23.5" style="108" bestFit="1" customWidth="1"/>
    <col min="6169" max="6169" width="31.83203125" style="108" bestFit="1" customWidth="1"/>
    <col min="6170" max="6170" width="7.83203125" style="108" bestFit="1" customWidth="1"/>
    <col min="6171" max="6171" width="5.6640625" style="108" bestFit="1" customWidth="1"/>
    <col min="6172" max="6172" width="9.1640625" style="108" bestFit="1" customWidth="1"/>
    <col min="6173" max="6173" width="13.5" style="108" bestFit="1" customWidth="1"/>
    <col min="6174" max="6402" width="9.1640625" style="108"/>
    <col min="6403" max="6403" width="4.5" style="108" bestFit="1" customWidth="1"/>
    <col min="6404" max="6404" width="18.33203125" style="108" bestFit="1" customWidth="1"/>
    <col min="6405" max="6405" width="19" style="108" bestFit="1" customWidth="1"/>
    <col min="6406" max="6406" width="15.5" style="108" bestFit="1" customWidth="1"/>
    <col min="6407" max="6408" width="12.5" style="108" bestFit="1" customWidth="1"/>
    <col min="6409" max="6409" width="7.1640625" style="108" bestFit="1" customWidth="1"/>
    <col min="6410" max="6410" width="10.1640625" style="108" bestFit="1" customWidth="1"/>
    <col min="6411" max="6411" width="15.83203125" style="108" bestFit="1" customWidth="1"/>
    <col min="6412" max="6412" width="15.1640625" style="108" bestFit="1" customWidth="1"/>
    <col min="6413" max="6413" width="18.33203125" style="108" bestFit="1" customWidth="1"/>
    <col min="6414" max="6414" width="13.33203125" style="108" bestFit="1" customWidth="1"/>
    <col min="6415" max="6415" width="19.33203125" style="108" customWidth="1"/>
    <col min="6416" max="6416" width="15.1640625" style="108" customWidth="1"/>
    <col min="6417" max="6417" width="21" style="108" bestFit="1" customWidth="1"/>
    <col min="6418" max="6418" width="17.1640625" style="108" bestFit="1" customWidth="1"/>
    <col min="6419" max="6419" width="16.83203125" style="108" bestFit="1" customWidth="1"/>
    <col min="6420" max="6420" width="16.6640625" style="108" bestFit="1" customWidth="1"/>
    <col min="6421" max="6421" width="15.6640625" style="108" bestFit="1" customWidth="1"/>
    <col min="6422" max="6422" width="16.33203125" style="108" bestFit="1" customWidth="1"/>
    <col min="6423" max="6423" width="17.33203125" style="108" customWidth="1"/>
    <col min="6424" max="6424" width="23.5" style="108" bestFit="1" customWidth="1"/>
    <col min="6425" max="6425" width="31.83203125" style="108" bestFit="1" customWidth="1"/>
    <col min="6426" max="6426" width="7.83203125" style="108" bestFit="1" customWidth="1"/>
    <col min="6427" max="6427" width="5.6640625" style="108" bestFit="1" customWidth="1"/>
    <col min="6428" max="6428" width="9.1640625" style="108" bestFit="1" customWidth="1"/>
    <col min="6429" max="6429" width="13.5" style="108" bestFit="1" customWidth="1"/>
    <col min="6430" max="6658" width="9.1640625" style="108"/>
    <col min="6659" max="6659" width="4.5" style="108" bestFit="1" customWidth="1"/>
    <col min="6660" max="6660" width="18.33203125" style="108" bestFit="1" customWidth="1"/>
    <col min="6661" max="6661" width="19" style="108" bestFit="1" customWidth="1"/>
    <col min="6662" max="6662" width="15.5" style="108" bestFit="1" customWidth="1"/>
    <col min="6663" max="6664" width="12.5" style="108" bestFit="1" customWidth="1"/>
    <col min="6665" max="6665" width="7.1640625" style="108" bestFit="1" customWidth="1"/>
    <col min="6666" max="6666" width="10.1640625" style="108" bestFit="1" customWidth="1"/>
    <col min="6667" max="6667" width="15.83203125" style="108" bestFit="1" customWidth="1"/>
    <col min="6668" max="6668" width="15.1640625" style="108" bestFit="1" customWidth="1"/>
    <col min="6669" max="6669" width="18.33203125" style="108" bestFit="1" customWidth="1"/>
    <col min="6670" max="6670" width="13.33203125" style="108" bestFit="1" customWidth="1"/>
    <col min="6671" max="6671" width="19.33203125" style="108" customWidth="1"/>
    <col min="6672" max="6672" width="15.1640625" style="108" customWidth="1"/>
    <col min="6673" max="6673" width="21" style="108" bestFit="1" customWidth="1"/>
    <col min="6674" max="6674" width="17.1640625" style="108" bestFit="1" customWidth="1"/>
    <col min="6675" max="6675" width="16.83203125" style="108" bestFit="1" customWidth="1"/>
    <col min="6676" max="6676" width="16.6640625" style="108" bestFit="1" customWidth="1"/>
    <col min="6677" max="6677" width="15.6640625" style="108" bestFit="1" customWidth="1"/>
    <col min="6678" max="6678" width="16.33203125" style="108" bestFit="1" customWidth="1"/>
    <col min="6679" max="6679" width="17.33203125" style="108" customWidth="1"/>
    <col min="6680" max="6680" width="23.5" style="108" bestFit="1" customWidth="1"/>
    <col min="6681" max="6681" width="31.83203125" style="108" bestFit="1" customWidth="1"/>
    <col min="6682" max="6682" width="7.83203125" style="108" bestFit="1" customWidth="1"/>
    <col min="6683" max="6683" width="5.6640625" style="108" bestFit="1" customWidth="1"/>
    <col min="6684" max="6684" width="9.1640625" style="108" bestFit="1" customWidth="1"/>
    <col min="6685" max="6685" width="13.5" style="108" bestFit="1" customWidth="1"/>
    <col min="6686" max="6914" width="9.1640625" style="108"/>
    <col min="6915" max="6915" width="4.5" style="108" bestFit="1" customWidth="1"/>
    <col min="6916" max="6916" width="18.33203125" style="108" bestFit="1" customWidth="1"/>
    <col min="6917" max="6917" width="19" style="108" bestFit="1" customWidth="1"/>
    <col min="6918" max="6918" width="15.5" style="108" bestFit="1" customWidth="1"/>
    <col min="6919" max="6920" width="12.5" style="108" bestFit="1" customWidth="1"/>
    <col min="6921" max="6921" width="7.1640625" style="108" bestFit="1" customWidth="1"/>
    <col min="6922" max="6922" width="10.1640625" style="108" bestFit="1" customWidth="1"/>
    <col min="6923" max="6923" width="15.83203125" style="108" bestFit="1" customWidth="1"/>
    <col min="6924" max="6924" width="15.1640625" style="108" bestFit="1" customWidth="1"/>
    <col min="6925" max="6925" width="18.33203125" style="108" bestFit="1" customWidth="1"/>
    <col min="6926" max="6926" width="13.33203125" style="108" bestFit="1" customWidth="1"/>
    <col min="6927" max="6927" width="19.33203125" style="108" customWidth="1"/>
    <col min="6928" max="6928" width="15.1640625" style="108" customWidth="1"/>
    <col min="6929" max="6929" width="21" style="108" bestFit="1" customWidth="1"/>
    <col min="6930" max="6930" width="17.1640625" style="108" bestFit="1" customWidth="1"/>
    <col min="6931" max="6931" width="16.83203125" style="108" bestFit="1" customWidth="1"/>
    <col min="6932" max="6932" width="16.6640625" style="108" bestFit="1" customWidth="1"/>
    <col min="6933" max="6933" width="15.6640625" style="108" bestFit="1" customWidth="1"/>
    <col min="6934" max="6934" width="16.33203125" style="108" bestFit="1" customWidth="1"/>
    <col min="6935" max="6935" width="17.33203125" style="108" customWidth="1"/>
    <col min="6936" max="6936" width="23.5" style="108" bestFit="1" customWidth="1"/>
    <col min="6937" max="6937" width="31.83203125" style="108" bestFit="1" customWidth="1"/>
    <col min="6938" max="6938" width="7.83203125" style="108" bestFit="1" customWidth="1"/>
    <col min="6939" max="6939" width="5.6640625" style="108" bestFit="1" customWidth="1"/>
    <col min="6940" max="6940" width="9.1640625" style="108" bestFit="1" customWidth="1"/>
    <col min="6941" max="6941" width="13.5" style="108" bestFit="1" customWidth="1"/>
    <col min="6942" max="7170" width="9.1640625" style="108"/>
    <col min="7171" max="7171" width="4.5" style="108" bestFit="1" customWidth="1"/>
    <col min="7172" max="7172" width="18.33203125" style="108" bestFit="1" customWidth="1"/>
    <col min="7173" max="7173" width="19" style="108" bestFit="1" customWidth="1"/>
    <col min="7174" max="7174" width="15.5" style="108" bestFit="1" customWidth="1"/>
    <col min="7175" max="7176" width="12.5" style="108" bestFit="1" customWidth="1"/>
    <col min="7177" max="7177" width="7.1640625" style="108" bestFit="1" customWidth="1"/>
    <col min="7178" max="7178" width="10.1640625" style="108" bestFit="1" customWidth="1"/>
    <col min="7179" max="7179" width="15.83203125" style="108" bestFit="1" customWidth="1"/>
    <col min="7180" max="7180" width="15.1640625" style="108" bestFit="1" customWidth="1"/>
    <col min="7181" max="7181" width="18.33203125" style="108" bestFit="1" customWidth="1"/>
    <col min="7182" max="7182" width="13.33203125" style="108" bestFit="1" customWidth="1"/>
    <col min="7183" max="7183" width="19.33203125" style="108" customWidth="1"/>
    <col min="7184" max="7184" width="15.1640625" style="108" customWidth="1"/>
    <col min="7185" max="7185" width="21" style="108" bestFit="1" customWidth="1"/>
    <col min="7186" max="7186" width="17.1640625" style="108" bestFit="1" customWidth="1"/>
    <col min="7187" max="7187" width="16.83203125" style="108" bestFit="1" customWidth="1"/>
    <col min="7188" max="7188" width="16.6640625" style="108" bestFit="1" customWidth="1"/>
    <col min="7189" max="7189" width="15.6640625" style="108" bestFit="1" customWidth="1"/>
    <col min="7190" max="7190" width="16.33203125" style="108" bestFit="1" customWidth="1"/>
    <col min="7191" max="7191" width="17.33203125" style="108" customWidth="1"/>
    <col min="7192" max="7192" width="23.5" style="108" bestFit="1" customWidth="1"/>
    <col min="7193" max="7193" width="31.83203125" style="108" bestFit="1" customWidth="1"/>
    <col min="7194" max="7194" width="7.83203125" style="108" bestFit="1" customWidth="1"/>
    <col min="7195" max="7195" width="5.6640625" style="108" bestFit="1" customWidth="1"/>
    <col min="7196" max="7196" width="9.1640625" style="108" bestFit="1" customWidth="1"/>
    <col min="7197" max="7197" width="13.5" style="108" bestFit="1" customWidth="1"/>
    <col min="7198" max="7426" width="9.1640625" style="108"/>
    <col min="7427" max="7427" width="4.5" style="108" bestFit="1" customWidth="1"/>
    <col min="7428" max="7428" width="18.33203125" style="108" bestFit="1" customWidth="1"/>
    <col min="7429" max="7429" width="19" style="108" bestFit="1" customWidth="1"/>
    <col min="7430" max="7430" width="15.5" style="108" bestFit="1" customWidth="1"/>
    <col min="7431" max="7432" width="12.5" style="108" bestFit="1" customWidth="1"/>
    <col min="7433" max="7433" width="7.1640625" style="108" bestFit="1" customWidth="1"/>
    <col min="7434" max="7434" width="10.1640625" style="108" bestFit="1" customWidth="1"/>
    <col min="7435" max="7435" width="15.83203125" style="108" bestFit="1" customWidth="1"/>
    <col min="7436" max="7436" width="15.1640625" style="108" bestFit="1" customWidth="1"/>
    <col min="7437" max="7437" width="18.33203125" style="108" bestFit="1" customWidth="1"/>
    <col min="7438" max="7438" width="13.33203125" style="108" bestFit="1" customWidth="1"/>
    <col min="7439" max="7439" width="19.33203125" style="108" customWidth="1"/>
    <col min="7440" max="7440" width="15.1640625" style="108" customWidth="1"/>
    <col min="7441" max="7441" width="21" style="108" bestFit="1" customWidth="1"/>
    <col min="7442" max="7442" width="17.1640625" style="108" bestFit="1" customWidth="1"/>
    <col min="7443" max="7443" width="16.83203125" style="108" bestFit="1" customWidth="1"/>
    <col min="7444" max="7444" width="16.6640625" style="108" bestFit="1" customWidth="1"/>
    <col min="7445" max="7445" width="15.6640625" style="108" bestFit="1" customWidth="1"/>
    <col min="7446" max="7446" width="16.33203125" style="108" bestFit="1" customWidth="1"/>
    <col min="7447" max="7447" width="17.33203125" style="108" customWidth="1"/>
    <col min="7448" max="7448" width="23.5" style="108" bestFit="1" customWidth="1"/>
    <col min="7449" max="7449" width="31.83203125" style="108" bestFit="1" customWidth="1"/>
    <col min="7450" max="7450" width="7.83203125" style="108" bestFit="1" customWidth="1"/>
    <col min="7451" max="7451" width="5.6640625" style="108" bestFit="1" customWidth="1"/>
    <col min="7452" max="7452" width="9.1640625" style="108" bestFit="1" customWidth="1"/>
    <col min="7453" max="7453" width="13.5" style="108" bestFit="1" customWidth="1"/>
    <col min="7454" max="7682" width="9.1640625" style="108"/>
    <col min="7683" max="7683" width="4.5" style="108" bestFit="1" customWidth="1"/>
    <col min="7684" max="7684" width="18.33203125" style="108" bestFit="1" customWidth="1"/>
    <col min="7685" max="7685" width="19" style="108" bestFit="1" customWidth="1"/>
    <col min="7686" max="7686" width="15.5" style="108" bestFit="1" customWidth="1"/>
    <col min="7687" max="7688" width="12.5" style="108" bestFit="1" customWidth="1"/>
    <col min="7689" max="7689" width="7.1640625" style="108" bestFit="1" customWidth="1"/>
    <col min="7690" max="7690" width="10.1640625" style="108" bestFit="1" customWidth="1"/>
    <col min="7691" max="7691" width="15.83203125" style="108" bestFit="1" customWidth="1"/>
    <col min="7692" max="7692" width="15.1640625" style="108" bestFit="1" customWidth="1"/>
    <col min="7693" max="7693" width="18.33203125" style="108" bestFit="1" customWidth="1"/>
    <col min="7694" max="7694" width="13.33203125" style="108" bestFit="1" customWidth="1"/>
    <col min="7695" max="7695" width="19.33203125" style="108" customWidth="1"/>
    <col min="7696" max="7696" width="15.1640625" style="108" customWidth="1"/>
    <col min="7697" max="7697" width="21" style="108" bestFit="1" customWidth="1"/>
    <col min="7698" max="7698" width="17.1640625" style="108" bestFit="1" customWidth="1"/>
    <col min="7699" max="7699" width="16.83203125" style="108" bestFit="1" customWidth="1"/>
    <col min="7700" max="7700" width="16.6640625" style="108" bestFit="1" customWidth="1"/>
    <col min="7701" max="7701" width="15.6640625" style="108" bestFit="1" customWidth="1"/>
    <col min="7702" max="7702" width="16.33203125" style="108" bestFit="1" customWidth="1"/>
    <col min="7703" max="7703" width="17.33203125" style="108" customWidth="1"/>
    <col min="7704" max="7704" width="23.5" style="108" bestFit="1" customWidth="1"/>
    <col min="7705" max="7705" width="31.83203125" style="108" bestFit="1" customWidth="1"/>
    <col min="7706" max="7706" width="7.83203125" style="108" bestFit="1" customWidth="1"/>
    <col min="7707" max="7707" width="5.6640625" style="108" bestFit="1" customWidth="1"/>
    <col min="7708" max="7708" width="9.1640625" style="108" bestFit="1" customWidth="1"/>
    <col min="7709" max="7709" width="13.5" style="108" bestFit="1" customWidth="1"/>
    <col min="7710" max="7938" width="9.1640625" style="108"/>
    <col min="7939" max="7939" width="4.5" style="108" bestFit="1" customWidth="1"/>
    <col min="7940" max="7940" width="18.33203125" style="108" bestFit="1" customWidth="1"/>
    <col min="7941" max="7941" width="19" style="108" bestFit="1" customWidth="1"/>
    <col min="7942" max="7942" width="15.5" style="108" bestFit="1" customWidth="1"/>
    <col min="7943" max="7944" width="12.5" style="108" bestFit="1" customWidth="1"/>
    <col min="7945" max="7945" width="7.1640625" style="108" bestFit="1" customWidth="1"/>
    <col min="7946" max="7946" width="10.1640625" style="108" bestFit="1" customWidth="1"/>
    <col min="7947" max="7947" width="15.83203125" style="108" bestFit="1" customWidth="1"/>
    <col min="7948" max="7948" width="15.1640625" style="108" bestFit="1" customWidth="1"/>
    <col min="7949" max="7949" width="18.33203125" style="108" bestFit="1" customWidth="1"/>
    <col min="7950" max="7950" width="13.33203125" style="108" bestFit="1" customWidth="1"/>
    <col min="7951" max="7951" width="19.33203125" style="108" customWidth="1"/>
    <col min="7952" max="7952" width="15.1640625" style="108" customWidth="1"/>
    <col min="7953" max="7953" width="21" style="108" bestFit="1" customWidth="1"/>
    <col min="7954" max="7954" width="17.1640625" style="108" bestFit="1" customWidth="1"/>
    <col min="7955" max="7955" width="16.83203125" style="108" bestFit="1" customWidth="1"/>
    <col min="7956" max="7956" width="16.6640625" style="108" bestFit="1" customWidth="1"/>
    <col min="7957" max="7957" width="15.6640625" style="108" bestFit="1" customWidth="1"/>
    <col min="7958" max="7958" width="16.33203125" style="108" bestFit="1" customWidth="1"/>
    <col min="7959" max="7959" width="17.33203125" style="108" customWidth="1"/>
    <col min="7960" max="7960" width="23.5" style="108" bestFit="1" customWidth="1"/>
    <col min="7961" max="7961" width="31.83203125" style="108" bestFit="1" customWidth="1"/>
    <col min="7962" max="7962" width="7.83203125" style="108" bestFit="1" customWidth="1"/>
    <col min="7963" max="7963" width="5.6640625" style="108" bestFit="1" customWidth="1"/>
    <col min="7964" max="7964" width="9.1640625" style="108" bestFit="1" customWidth="1"/>
    <col min="7965" max="7965" width="13.5" style="108" bestFit="1" customWidth="1"/>
    <col min="7966" max="8194" width="9.1640625" style="108"/>
    <col min="8195" max="8195" width="4.5" style="108" bestFit="1" customWidth="1"/>
    <col min="8196" max="8196" width="18.33203125" style="108" bestFit="1" customWidth="1"/>
    <col min="8197" max="8197" width="19" style="108" bestFit="1" customWidth="1"/>
    <col min="8198" max="8198" width="15.5" style="108" bestFit="1" customWidth="1"/>
    <col min="8199" max="8200" width="12.5" style="108" bestFit="1" customWidth="1"/>
    <col min="8201" max="8201" width="7.1640625" style="108" bestFit="1" customWidth="1"/>
    <col min="8202" max="8202" width="10.1640625" style="108" bestFit="1" customWidth="1"/>
    <col min="8203" max="8203" width="15.83203125" style="108" bestFit="1" customWidth="1"/>
    <col min="8204" max="8204" width="15.1640625" style="108" bestFit="1" customWidth="1"/>
    <col min="8205" max="8205" width="18.33203125" style="108" bestFit="1" customWidth="1"/>
    <col min="8206" max="8206" width="13.33203125" style="108" bestFit="1" customWidth="1"/>
    <col min="8207" max="8207" width="19.33203125" style="108" customWidth="1"/>
    <col min="8208" max="8208" width="15.1640625" style="108" customWidth="1"/>
    <col min="8209" max="8209" width="21" style="108" bestFit="1" customWidth="1"/>
    <col min="8210" max="8210" width="17.1640625" style="108" bestFit="1" customWidth="1"/>
    <col min="8211" max="8211" width="16.83203125" style="108" bestFit="1" customWidth="1"/>
    <col min="8212" max="8212" width="16.6640625" style="108" bestFit="1" customWidth="1"/>
    <col min="8213" max="8213" width="15.6640625" style="108" bestFit="1" customWidth="1"/>
    <col min="8214" max="8214" width="16.33203125" style="108" bestFit="1" customWidth="1"/>
    <col min="8215" max="8215" width="17.33203125" style="108" customWidth="1"/>
    <col min="8216" max="8216" width="23.5" style="108" bestFit="1" customWidth="1"/>
    <col min="8217" max="8217" width="31.83203125" style="108" bestFit="1" customWidth="1"/>
    <col min="8218" max="8218" width="7.83203125" style="108" bestFit="1" customWidth="1"/>
    <col min="8219" max="8219" width="5.6640625" style="108" bestFit="1" customWidth="1"/>
    <col min="8220" max="8220" width="9.1640625" style="108" bestFit="1" customWidth="1"/>
    <col min="8221" max="8221" width="13.5" style="108" bestFit="1" customWidth="1"/>
    <col min="8222" max="8450" width="9.1640625" style="108"/>
    <col min="8451" max="8451" width="4.5" style="108" bestFit="1" customWidth="1"/>
    <col min="8452" max="8452" width="18.33203125" style="108" bestFit="1" customWidth="1"/>
    <col min="8453" max="8453" width="19" style="108" bestFit="1" customWidth="1"/>
    <col min="8454" max="8454" width="15.5" style="108" bestFit="1" customWidth="1"/>
    <col min="8455" max="8456" width="12.5" style="108" bestFit="1" customWidth="1"/>
    <col min="8457" max="8457" width="7.1640625" style="108" bestFit="1" customWidth="1"/>
    <col min="8458" max="8458" width="10.1640625" style="108" bestFit="1" customWidth="1"/>
    <col min="8459" max="8459" width="15.83203125" style="108" bestFit="1" customWidth="1"/>
    <col min="8460" max="8460" width="15.1640625" style="108" bestFit="1" customWidth="1"/>
    <col min="8461" max="8461" width="18.33203125" style="108" bestFit="1" customWidth="1"/>
    <col min="8462" max="8462" width="13.33203125" style="108" bestFit="1" customWidth="1"/>
    <col min="8463" max="8463" width="19.33203125" style="108" customWidth="1"/>
    <col min="8464" max="8464" width="15.1640625" style="108" customWidth="1"/>
    <col min="8465" max="8465" width="21" style="108" bestFit="1" customWidth="1"/>
    <col min="8466" max="8466" width="17.1640625" style="108" bestFit="1" customWidth="1"/>
    <col min="8467" max="8467" width="16.83203125" style="108" bestFit="1" customWidth="1"/>
    <col min="8468" max="8468" width="16.6640625" style="108" bestFit="1" customWidth="1"/>
    <col min="8469" max="8469" width="15.6640625" style="108" bestFit="1" customWidth="1"/>
    <col min="8470" max="8470" width="16.33203125" style="108" bestFit="1" customWidth="1"/>
    <col min="8471" max="8471" width="17.33203125" style="108" customWidth="1"/>
    <col min="8472" max="8472" width="23.5" style="108" bestFit="1" customWidth="1"/>
    <col min="8473" max="8473" width="31.83203125" style="108" bestFit="1" customWidth="1"/>
    <col min="8474" max="8474" width="7.83203125" style="108" bestFit="1" customWidth="1"/>
    <col min="8475" max="8475" width="5.6640625" style="108" bestFit="1" customWidth="1"/>
    <col min="8476" max="8476" width="9.1640625" style="108" bestFit="1" customWidth="1"/>
    <col min="8477" max="8477" width="13.5" style="108" bestFit="1" customWidth="1"/>
    <col min="8478" max="8706" width="9.1640625" style="108"/>
    <col min="8707" max="8707" width="4.5" style="108" bestFit="1" customWidth="1"/>
    <col min="8708" max="8708" width="18.33203125" style="108" bestFit="1" customWidth="1"/>
    <col min="8709" max="8709" width="19" style="108" bestFit="1" customWidth="1"/>
    <col min="8710" max="8710" width="15.5" style="108" bestFit="1" customWidth="1"/>
    <col min="8711" max="8712" width="12.5" style="108" bestFit="1" customWidth="1"/>
    <col min="8713" max="8713" width="7.1640625" style="108" bestFit="1" customWidth="1"/>
    <col min="8714" max="8714" width="10.1640625" style="108" bestFit="1" customWidth="1"/>
    <col min="8715" max="8715" width="15.83203125" style="108" bestFit="1" customWidth="1"/>
    <col min="8716" max="8716" width="15.1640625" style="108" bestFit="1" customWidth="1"/>
    <col min="8717" max="8717" width="18.33203125" style="108" bestFit="1" customWidth="1"/>
    <col min="8718" max="8718" width="13.33203125" style="108" bestFit="1" customWidth="1"/>
    <col min="8719" max="8719" width="19.33203125" style="108" customWidth="1"/>
    <col min="8720" max="8720" width="15.1640625" style="108" customWidth="1"/>
    <col min="8721" max="8721" width="21" style="108" bestFit="1" customWidth="1"/>
    <col min="8722" max="8722" width="17.1640625" style="108" bestFit="1" customWidth="1"/>
    <col min="8723" max="8723" width="16.83203125" style="108" bestFit="1" customWidth="1"/>
    <col min="8724" max="8724" width="16.6640625" style="108" bestFit="1" customWidth="1"/>
    <col min="8725" max="8725" width="15.6640625" style="108" bestFit="1" customWidth="1"/>
    <col min="8726" max="8726" width="16.33203125" style="108" bestFit="1" customWidth="1"/>
    <col min="8727" max="8727" width="17.33203125" style="108" customWidth="1"/>
    <col min="8728" max="8728" width="23.5" style="108" bestFit="1" customWidth="1"/>
    <col min="8729" max="8729" width="31.83203125" style="108" bestFit="1" customWidth="1"/>
    <col min="8730" max="8730" width="7.83203125" style="108" bestFit="1" customWidth="1"/>
    <col min="8731" max="8731" width="5.6640625" style="108" bestFit="1" customWidth="1"/>
    <col min="8732" max="8732" width="9.1640625" style="108" bestFit="1" customWidth="1"/>
    <col min="8733" max="8733" width="13.5" style="108" bestFit="1" customWidth="1"/>
    <col min="8734" max="8962" width="9.1640625" style="108"/>
    <col min="8963" max="8963" width="4.5" style="108" bestFit="1" customWidth="1"/>
    <col min="8964" max="8964" width="18.33203125" style="108" bestFit="1" customWidth="1"/>
    <col min="8965" max="8965" width="19" style="108" bestFit="1" customWidth="1"/>
    <col min="8966" max="8966" width="15.5" style="108" bestFit="1" customWidth="1"/>
    <col min="8967" max="8968" width="12.5" style="108" bestFit="1" customWidth="1"/>
    <col min="8969" max="8969" width="7.1640625" style="108" bestFit="1" customWidth="1"/>
    <col min="8970" max="8970" width="10.1640625" style="108" bestFit="1" customWidth="1"/>
    <col min="8971" max="8971" width="15.83203125" style="108" bestFit="1" customWidth="1"/>
    <col min="8972" max="8972" width="15.1640625" style="108" bestFit="1" customWidth="1"/>
    <col min="8973" max="8973" width="18.33203125" style="108" bestFit="1" customWidth="1"/>
    <col min="8974" max="8974" width="13.33203125" style="108" bestFit="1" customWidth="1"/>
    <col min="8975" max="8975" width="19.33203125" style="108" customWidth="1"/>
    <col min="8976" max="8976" width="15.1640625" style="108" customWidth="1"/>
    <col min="8977" max="8977" width="21" style="108" bestFit="1" customWidth="1"/>
    <col min="8978" max="8978" width="17.1640625" style="108" bestFit="1" customWidth="1"/>
    <col min="8979" max="8979" width="16.83203125" style="108" bestFit="1" customWidth="1"/>
    <col min="8980" max="8980" width="16.6640625" style="108" bestFit="1" customWidth="1"/>
    <col min="8981" max="8981" width="15.6640625" style="108" bestFit="1" customWidth="1"/>
    <col min="8982" max="8982" width="16.33203125" style="108" bestFit="1" customWidth="1"/>
    <col min="8983" max="8983" width="17.33203125" style="108" customWidth="1"/>
    <col min="8984" max="8984" width="23.5" style="108" bestFit="1" customWidth="1"/>
    <col min="8985" max="8985" width="31.83203125" style="108" bestFit="1" customWidth="1"/>
    <col min="8986" max="8986" width="7.83203125" style="108" bestFit="1" customWidth="1"/>
    <col min="8987" max="8987" width="5.6640625" style="108" bestFit="1" customWidth="1"/>
    <col min="8988" max="8988" width="9.1640625" style="108" bestFit="1" customWidth="1"/>
    <col min="8989" max="8989" width="13.5" style="108" bestFit="1" customWidth="1"/>
    <col min="8990" max="9218" width="9.1640625" style="108"/>
    <col min="9219" max="9219" width="4.5" style="108" bestFit="1" customWidth="1"/>
    <col min="9220" max="9220" width="18.33203125" style="108" bestFit="1" customWidth="1"/>
    <col min="9221" max="9221" width="19" style="108" bestFit="1" customWidth="1"/>
    <col min="9222" max="9222" width="15.5" style="108" bestFit="1" customWidth="1"/>
    <col min="9223" max="9224" width="12.5" style="108" bestFit="1" customWidth="1"/>
    <col min="9225" max="9225" width="7.1640625" style="108" bestFit="1" customWidth="1"/>
    <col min="9226" max="9226" width="10.1640625" style="108" bestFit="1" customWidth="1"/>
    <col min="9227" max="9227" width="15.83203125" style="108" bestFit="1" customWidth="1"/>
    <col min="9228" max="9228" width="15.1640625" style="108" bestFit="1" customWidth="1"/>
    <col min="9229" max="9229" width="18.33203125" style="108" bestFit="1" customWidth="1"/>
    <col min="9230" max="9230" width="13.33203125" style="108" bestFit="1" customWidth="1"/>
    <col min="9231" max="9231" width="19.33203125" style="108" customWidth="1"/>
    <col min="9232" max="9232" width="15.1640625" style="108" customWidth="1"/>
    <col min="9233" max="9233" width="21" style="108" bestFit="1" customWidth="1"/>
    <col min="9234" max="9234" width="17.1640625" style="108" bestFit="1" customWidth="1"/>
    <col min="9235" max="9235" width="16.83203125" style="108" bestFit="1" customWidth="1"/>
    <col min="9236" max="9236" width="16.6640625" style="108" bestFit="1" customWidth="1"/>
    <col min="9237" max="9237" width="15.6640625" style="108" bestFit="1" customWidth="1"/>
    <col min="9238" max="9238" width="16.33203125" style="108" bestFit="1" customWidth="1"/>
    <col min="9239" max="9239" width="17.33203125" style="108" customWidth="1"/>
    <col min="9240" max="9240" width="23.5" style="108" bestFit="1" customWidth="1"/>
    <col min="9241" max="9241" width="31.83203125" style="108" bestFit="1" customWidth="1"/>
    <col min="9242" max="9242" width="7.83203125" style="108" bestFit="1" customWidth="1"/>
    <col min="9243" max="9243" width="5.6640625" style="108" bestFit="1" customWidth="1"/>
    <col min="9244" max="9244" width="9.1640625" style="108" bestFit="1" customWidth="1"/>
    <col min="9245" max="9245" width="13.5" style="108" bestFit="1" customWidth="1"/>
    <col min="9246" max="9474" width="9.1640625" style="108"/>
    <col min="9475" max="9475" width="4.5" style="108" bestFit="1" customWidth="1"/>
    <col min="9476" max="9476" width="18.33203125" style="108" bestFit="1" customWidth="1"/>
    <col min="9477" max="9477" width="19" style="108" bestFit="1" customWidth="1"/>
    <col min="9478" max="9478" width="15.5" style="108" bestFit="1" customWidth="1"/>
    <col min="9479" max="9480" width="12.5" style="108" bestFit="1" customWidth="1"/>
    <col min="9481" max="9481" width="7.1640625" style="108" bestFit="1" customWidth="1"/>
    <col min="9482" max="9482" width="10.1640625" style="108" bestFit="1" customWidth="1"/>
    <col min="9483" max="9483" width="15.83203125" style="108" bestFit="1" customWidth="1"/>
    <col min="9484" max="9484" width="15.1640625" style="108" bestFit="1" customWidth="1"/>
    <col min="9485" max="9485" width="18.33203125" style="108" bestFit="1" customWidth="1"/>
    <col min="9486" max="9486" width="13.33203125" style="108" bestFit="1" customWidth="1"/>
    <col min="9487" max="9487" width="19.33203125" style="108" customWidth="1"/>
    <col min="9488" max="9488" width="15.1640625" style="108" customWidth="1"/>
    <col min="9489" max="9489" width="21" style="108" bestFit="1" customWidth="1"/>
    <col min="9490" max="9490" width="17.1640625" style="108" bestFit="1" customWidth="1"/>
    <col min="9491" max="9491" width="16.83203125" style="108" bestFit="1" customWidth="1"/>
    <col min="9492" max="9492" width="16.6640625" style="108" bestFit="1" customWidth="1"/>
    <col min="9493" max="9493" width="15.6640625" style="108" bestFit="1" customWidth="1"/>
    <col min="9494" max="9494" width="16.33203125" style="108" bestFit="1" customWidth="1"/>
    <col min="9495" max="9495" width="17.33203125" style="108" customWidth="1"/>
    <col min="9496" max="9496" width="23.5" style="108" bestFit="1" customWidth="1"/>
    <col min="9497" max="9497" width="31.83203125" style="108" bestFit="1" customWidth="1"/>
    <col min="9498" max="9498" width="7.83203125" style="108" bestFit="1" customWidth="1"/>
    <col min="9499" max="9499" width="5.6640625" style="108" bestFit="1" customWidth="1"/>
    <col min="9500" max="9500" width="9.1640625" style="108" bestFit="1" customWidth="1"/>
    <col min="9501" max="9501" width="13.5" style="108" bestFit="1" customWidth="1"/>
    <col min="9502" max="9730" width="9.1640625" style="108"/>
    <col min="9731" max="9731" width="4.5" style="108" bestFit="1" customWidth="1"/>
    <col min="9732" max="9732" width="18.33203125" style="108" bestFit="1" customWidth="1"/>
    <col min="9733" max="9733" width="19" style="108" bestFit="1" customWidth="1"/>
    <col min="9734" max="9734" width="15.5" style="108" bestFit="1" customWidth="1"/>
    <col min="9735" max="9736" width="12.5" style="108" bestFit="1" customWidth="1"/>
    <col min="9737" max="9737" width="7.1640625" style="108" bestFit="1" customWidth="1"/>
    <col min="9738" max="9738" width="10.1640625" style="108" bestFit="1" customWidth="1"/>
    <col min="9739" max="9739" width="15.83203125" style="108" bestFit="1" customWidth="1"/>
    <col min="9740" max="9740" width="15.1640625" style="108" bestFit="1" customWidth="1"/>
    <col min="9741" max="9741" width="18.33203125" style="108" bestFit="1" customWidth="1"/>
    <col min="9742" max="9742" width="13.33203125" style="108" bestFit="1" customWidth="1"/>
    <col min="9743" max="9743" width="19.33203125" style="108" customWidth="1"/>
    <col min="9744" max="9744" width="15.1640625" style="108" customWidth="1"/>
    <col min="9745" max="9745" width="21" style="108" bestFit="1" customWidth="1"/>
    <col min="9746" max="9746" width="17.1640625" style="108" bestFit="1" customWidth="1"/>
    <col min="9747" max="9747" width="16.83203125" style="108" bestFit="1" customWidth="1"/>
    <col min="9748" max="9748" width="16.6640625" style="108" bestFit="1" customWidth="1"/>
    <col min="9749" max="9749" width="15.6640625" style="108" bestFit="1" customWidth="1"/>
    <col min="9750" max="9750" width="16.33203125" style="108" bestFit="1" customWidth="1"/>
    <col min="9751" max="9751" width="17.33203125" style="108" customWidth="1"/>
    <col min="9752" max="9752" width="23.5" style="108" bestFit="1" customWidth="1"/>
    <col min="9753" max="9753" width="31.83203125" style="108" bestFit="1" customWidth="1"/>
    <col min="9754" max="9754" width="7.83203125" style="108" bestFit="1" customWidth="1"/>
    <col min="9755" max="9755" width="5.6640625" style="108" bestFit="1" customWidth="1"/>
    <col min="9756" max="9756" width="9.1640625" style="108" bestFit="1" customWidth="1"/>
    <col min="9757" max="9757" width="13.5" style="108" bestFit="1" customWidth="1"/>
    <col min="9758" max="9986" width="9.1640625" style="108"/>
    <col min="9987" max="9987" width="4.5" style="108" bestFit="1" customWidth="1"/>
    <col min="9988" max="9988" width="18.33203125" style="108" bestFit="1" customWidth="1"/>
    <col min="9989" max="9989" width="19" style="108" bestFit="1" customWidth="1"/>
    <col min="9990" max="9990" width="15.5" style="108" bestFit="1" customWidth="1"/>
    <col min="9991" max="9992" width="12.5" style="108" bestFit="1" customWidth="1"/>
    <col min="9993" max="9993" width="7.1640625" style="108" bestFit="1" customWidth="1"/>
    <col min="9994" max="9994" width="10.1640625" style="108" bestFit="1" customWidth="1"/>
    <col min="9995" max="9995" width="15.83203125" style="108" bestFit="1" customWidth="1"/>
    <col min="9996" max="9996" width="15.1640625" style="108" bestFit="1" customWidth="1"/>
    <col min="9997" max="9997" width="18.33203125" style="108" bestFit="1" customWidth="1"/>
    <col min="9998" max="9998" width="13.33203125" style="108" bestFit="1" customWidth="1"/>
    <col min="9999" max="9999" width="19.33203125" style="108" customWidth="1"/>
    <col min="10000" max="10000" width="15.1640625" style="108" customWidth="1"/>
    <col min="10001" max="10001" width="21" style="108" bestFit="1" customWidth="1"/>
    <col min="10002" max="10002" width="17.1640625" style="108" bestFit="1" customWidth="1"/>
    <col min="10003" max="10003" width="16.83203125" style="108" bestFit="1" customWidth="1"/>
    <col min="10004" max="10004" width="16.6640625" style="108" bestFit="1" customWidth="1"/>
    <col min="10005" max="10005" width="15.6640625" style="108" bestFit="1" customWidth="1"/>
    <col min="10006" max="10006" width="16.33203125" style="108" bestFit="1" customWidth="1"/>
    <col min="10007" max="10007" width="17.33203125" style="108" customWidth="1"/>
    <col min="10008" max="10008" width="23.5" style="108" bestFit="1" customWidth="1"/>
    <col min="10009" max="10009" width="31.83203125" style="108" bestFit="1" customWidth="1"/>
    <col min="10010" max="10010" width="7.83203125" style="108" bestFit="1" customWidth="1"/>
    <col min="10011" max="10011" width="5.6640625" style="108" bestFit="1" customWidth="1"/>
    <col min="10012" max="10012" width="9.1640625" style="108" bestFit="1" customWidth="1"/>
    <col min="10013" max="10013" width="13.5" style="108" bestFit="1" customWidth="1"/>
    <col min="10014" max="10242" width="9.1640625" style="108"/>
    <col min="10243" max="10243" width="4.5" style="108" bestFit="1" customWidth="1"/>
    <col min="10244" max="10244" width="18.33203125" style="108" bestFit="1" customWidth="1"/>
    <col min="10245" max="10245" width="19" style="108" bestFit="1" customWidth="1"/>
    <col min="10246" max="10246" width="15.5" style="108" bestFit="1" customWidth="1"/>
    <col min="10247" max="10248" width="12.5" style="108" bestFit="1" customWidth="1"/>
    <col min="10249" max="10249" width="7.1640625" style="108" bestFit="1" customWidth="1"/>
    <col min="10250" max="10250" width="10.1640625" style="108" bestFit="1" customWidth="1"/>
    <col min="10251" max="10251" width="15.83203125" style="108" bestFit="1" customWidth="1"/>
    <col min="10252" max="10252" width="15.1640625" style="108" bestFit="1" customWidth="1"/>
    <col min="10253" max="10253" width="18.33203125" style="108" bestFit="1" customWidth="1"/>
    <col min="10254" max="10254" width="13.33203125" style="108" bestFit="1" customWidth="1"/>
    <col min="10255" max="10255" width="19.33203125" style="108" customWidth="1"/>
    <col min="10256" max="10256" width="15.1640625" style="108" customWidth="1"/>
    <col min="10257" max="10257" width="21" style="108" bestFit="1" customWidth="1"/>
    <col min="10258" max="10258" width="17.1640625" style="108" bestFit="1" customWidth="1"/>
    <col min="10259" max="10259" width="16.83203125" style="108" bestFit="1" customWidth="1"/>
    <col min="10260" max="10260" width="16.6640625" style="108" bestFit="1" customWidth="1"/>
    <col min="10261" max="10261" width="15.6640625" style="108" bestFit="1" customWidth="1"/>
    <col min="10262" max="10262" width="16.33203125" style="108" bestFit="1" customWidth="1"/>
    <col min="10263" max="10263" width="17.33203125" style="108" customWidth="1"/>
    <col min="10264" max="10264" width="23.5" style="108" bestFit="1" customWidth="1"/>
    <col min="10265" max="10265" width="31.83203125" style="108" bestFit="1" customWidth="1"/>
    <col min="10266" max="10266" width="7.83203125" style="108" bestFit="1" customWidth="1"/>
    <col min="10267" max="10267" width="5.6640625" style="108" bestFit="1" customWidth="1"/>
    <col min="10268" max="10268" width="9.1640625" style="108" bestFit="1" customWidth="1"/>
    <col min="10269" max="10269" width="13.5" style="108" bestFit="1" customWidth="1"/>
    <col min="10270" max="10498" width="9.1640625" style="108"/>
    <col min="10499" max="10499" width="4.5" style="108" bestFit="1" customWidth="1"/>
    <col min="10500" max="10500" width="18.33203125" style="108" bestFit="1" customWidth="1"/>
    <col min="10501" max="10501" width="19" style="108" bestFit="1" customWidth="1"/>
    <col min="10502" max="10502" width="15.5" style="108" bestFit="1" customWidth="1"/>
    <col min="10503" max="10504" width="12.5" style="108" bestFit="1" customWidth="1"/>
    <col min="10505" max="10505" width="7.1640625" style="108" bestFit="1" customWidth="1"/>
    <col min="10506" max="10506" width="10.1640625" style="108" bestFit="1" customWidth="1"/>
    <col min="10507" max="10507" width="15.83203125" style="108" bestFit="1" customWidth="1"/>
    <col min="10508" max="10508" width="15.1640625" style="108" bestFit="1" customWidth="1"/>
    <col min="10509" max="10509" width="18.33203125" style="108" bestFit="1" customWidth="1"/>
    <col min="10510" max="10510" width="13.33203125" style="108" bestFit="1" customWidth="1"/>
    <col min="10511" max="10511" width="19.33203125" style="108" customWidth="1"/>
    <col min="10512" max="10512" width="15.1640625" style="108" customWidth="1"/>
    <col min="10513" max="10513" width="21" style="108" bestFit="1" customWidth="1"/>
    <col min="10514" max="10514" width="17.1640625" style="108" bestFit="1" customWidth="1"/>
    <col min="10515" max="10515" width="16.83203125" style="108" bestFit="1" customWidth="1"/>
    <col min="10516" max="10516" width="16.6640625" style="108" bestFit="1" customWidth="1"/>
    <col min="10517" max="10517" width="15.6640625" style="108" bestFit="1" customWidth="1"/>
    <col min="10518" max="10518" width="16.33203125" style="108" bestFit="1" customWidth="1"/>
    <col min="10519" max="10519" width="17.33203125" style="108" customWidth="1"/>
    <col min="10520" max="10520" width="23.5" style="108" bestFit="1" customWidth="1"/>
    <col min="10521" max="10521" width="31.83203125" style="108" bestFit="1" customWidth="1"/>
    <col min="10522" max="10522" width="7.83203125" style="108" bestFit="1" customWidth="1"/>
    <col min="10523" max="10523" width="5.6640625" style="108" bestFit="1" customWidth="1"/>
    <col min="10524" max="10524" width="9.1640625" style="108" bestFit="1" customWidth="1"/>
    <col min="10525" max="10525" width="13.5" style="108" bestFit="1" customWidth="1"/>
    <col min="10526" max="10754" width="9.1640625" style="108"/>
    <col min="10755" max="10755" width="4.5" style="108" bestFit="1" customWidth="1"/>
    <col min="10756" max="10756" width="18.33203125" style="108" bestFit="1" customWidth="1"/>
    <col min="10757" max="10757" width="19" style="108" bestFit="1" customWidth="1"/>
    <col min="10758" max="10758" width="15.5" style="108" bestFit="1" customWidth="1"/>
    <col min="10759" max="10760" width="12.5" style="108" bestFit="1" customWidth="1"/>
    <col min="10761" max="10761" width="7.1640625" style="108" bestFit="1" customWidth="1"/>
    <col min="10762" max="10762" width="10.1640625" style="108" bestFit="1" customWidth="1"/>
    <col min="10763" max="10763" width="15.83203125" style="108" bestFit="1" customWidth="1"/>
    <col min="10764" max="10764" width="15.1640625" style="108" bestFit="1" customWidth="1"/>
    <col min="10765" max="10765" width="18.33203125" style="108" bestFit="1" customWidth="1"/>
    <col min="10766" max="10766" width="13.33203125" style="108" bestFit="1" customWidth="1"/>
    <col min="10767" max="10767" width="19.33203125" style="108" customWidth="1"/>
    <col min="10768" max="10768" width="15.1640625" style="108" customWidth="1"/>
    <col min="10769" max="10769" width="21" style="108" bestFit="1" customWidth="1"/>
    <col min="10770" max="10770" width="17.1640625" style="108" bestFit="1" customWidth="1"/>
    <col min="10771" max="10771" width="16.83203125" style="108" bestFit="1" customWidth="1"/>
    <col min="10772" max="10772" width="16.6640625" style="108" bestFit="1" customWidth="1"/>
    <col min="10773" max="10773" width="15.6640625" style="108" bestFit="1" customWidth="1"/>
    <col min="10774" max="10774" width="16.33203125" style="108" bestFit="1" customWidth="1"/>
    <col min="10775" max="10775" width="17.33203125" style="108" customWidth="1"/>
    <col min="10776" max="10776" width="23.5" style="108" bestFit="1" customWidth="1"/>
    <col min="10777" max="10777" width="31.83203125" style="108" bestFit="1" customWidth="1"/>
    <col min="10778" max="10778" width="7.83203125" style="108" bestFit="1" customWidth="1"/>
    <col min="10779" max="10779" width="5.6640625" style="108" bestFit="1" customWidth="1"/>
    <col min="10780" max="10780" width="9.1640625" style="108" bestFit="1" customWidth="1"/>
    <col min="10781" max="10781" width="13.5" style="108" bestFit="1" customWidth="1"/>
    <col min="10782" max="11010" width="9.1640625" style="108"/>
    <col min="11011" max="11011" width="4.5" style="108" bestFit="1" customWidth="1"/>
    <col min="11012" max="11012" width="18.33203125" style="108" bestFit="1" customWidth="1"/>
    <col min="11013" max="11013" width="19" style="108" bestFit="1" customWidth="1"/>
    <col min="11014" max="11014" width="15.5" style="108" bestFit="1" customWidth="1"/>
    <col min="11015" max="11016" width="12.5" style="108" bestFit="1" customWidth="1"/>
    <col min="11017" max="11017" width="7.1640625" style="108" bestFit="1" customWidth="1"/>
    <col min="11018" max="11018" width="10.1640625" style="108" bestFit="1" customWidth="1"/>
    <col min="11019" max="11019" width="15.83203125" style="108" bestFit="1" customWidth="1"/>
    <col min="11020" max="11020" width="15.1640625" style="108" bestFit="1" customWidth="1"/>
    <col min="11021" max="11021" width="18.33203125" style="108" bestFit="1" customWidth="1"/>
    <col min="11022" max="11022" width="13.33203125" style="108" bestFit="1" customWidth="1"/>
    <col min="11023" max="11023" width="19.33203125" style="108" customWidth="1"/>
    <col min="11024" max="11024" width="15.1640625" style="108" customWidth="1"/>
    <col min="11025" max="11025" width="21" style="108" bestFit="1" customWidth="1"/>
    <col min="11026" max="11026" width="17.1640625" style="108" bestFit="1" customWidth="1"/>
    <col min="11027" max="11027" width="16.83203125" style="108" bestFit="1" customWidth="1"/>
    <col min="11028" max="11028" width="16.6640625" style="108" bestFit="1" customWidth="1"/>
    <col min="11029" max="11029" width="15.6640625" style="108" bestFit="1" customWidth="1"/>
    <col min="11030" max="11030" width="16.33203125" style="108" bestFit="1" customWidth="1"/>
    <col min="11031" max="11031" width="17.33203125" style="108" customWidth="1"/>
    <col min="11032" max="11032" width="23.5" style="108" bestFit="1" customWidth="1"/>
    <col min="11033" max="11033" width="31.83203125" style="108" bestFit="1" customWidth="1"/>
    <col min="11034" max="11034" width="7.83203125" style="108" bestFit="1" customWidth="1"/>
    <col min="11035" max="11035" width="5.6640625" style="108" bestFit="1" customWidth="1"/>
    <col min="11036" max="11036" width="9.1640625" style="108" bestFit="1" customWidth="1"/>
    <col min="11037" max="11037" width="13.5" style="108" bestFit="1" customWidth="1"/>
    <col min="11038" max="11266" width="9.1640625" style="108"/>
    <col min="11267" max="11267" width="4.5" style="108" bestFit="1" customWidth="1"/>
    <col min="11268" max="11268" width="18.33203125" style="108" bestFit="1" customWidth="1"/>
    <col min="11269" max="11269" width="19" style="108" bestFit="1" customWidth="1"/>
    <col min="11270" max="11270" width="15.5" style="108" bestFit="1" customWidth="1"/>
    <col min="11271" max="11272" width="12.5" style="108" bestFit="1" customWidth="1"/>
    <col min="11273" max="11273" width="7.1640625" style="108" bestFit="1" customWidth="1"/>
    <col min="11274" max="11274" width="10.1640625" style="108" bestFit="1" customWidth="1"/>
    <col min="11275" max="11275" width="15.83203125" style="108" bestFit="1" customWidth="1"/>
    <col min="11276" max="11276" width="15.1640625" style="108" bestFit="1" customWidth="1"/>
    <col min="11277" max="11277" width="18.33203125" style="108" bestFit="1" customWidth="1"/>
    <col min="11278" max="11278" width="13.33203125" style="108" bestFit="1" customWidth="1"/>
    <col min="11279" max="11279" width="19.33203125" style="108" customWidth="1"/>
    <col min="11280" max="11280" width="15.1640625" style="108" customWidth="1"/>
    <col min="11281" max="11281" width="21" style="108" bestFit="1" customWidth="1"/>
    <col min="11282" max="11282" width="17.1640625" style="108" bestFit="1" customWidth="1"/>
    <col min="11283" max="11283" width="16.83203125" style="108" bestFit="1" customWidth="1"/>
    <col min="11284" max="11284" width="16.6640625" style="108" bestFit="1" customWidth="1"/>
    <col min="11285" max="11285" width="15.6640625" style="108" bestFit="1" customWidth="1"/>
    <col min="11286" max="11286" width="16.33203125" style="108" bestFit="1" customWidth="1"/>
    <col min="11287" max="11287" width="17.33203125" style="108" customWidth="1"/>
    <col min="11288" max="11288" width="23.5" style="108" bestFit="1" customWidth="1"/>
    <col min="11289" max="11289" width="31.83203125" style="108" bestFit="1" customWidth="1"/>
    <col min="11290" max="11290" width="7.83203125" style="108" bestFit="1" customWidth="1"/>
    <col min="11291" max="11291" width="5.6640625" style="108" bestFit="1" customWidth="1"/>
    <col min="11292" max="11292" width="9.1640625" style="108" bestFit="1" customWidth="1"/>
    <col min="11293" max="11293" width="13.5" style="108" bestFit="1" customWidth="1"/>
    <col min="11294" max="11522" width="9.1640625" style="108"/>
    <col min="11523" max="11523" width="4.5" style="108" bestFit="1" customWidth="1"/>
    <col min="11524" max="11524" width="18.33203125" style="108" bestFit="1" customWidth="1"/>
    <col min="11525" max="11525" width="19" style="108" bestFit="1" customWidth="1"/>
    <col min="11526" max="11526" width="15.5" style="108" bestFit="1" customWidth="1"/>
    <col min="11527" max="11528" width="12.5" style="108" bestFit="1" customWidth="1"/>
    <col min="11529" max="11529" width="7.1640625" style="108" bestFit="1" customWidth="1"/>
    <col min="11530" max="11530" width="10.1640625" style="108" bestFit="1" customWidth="1"/>
    <col min="11531" max="11531" width="15.83203125" style="108" bestFit="1" customWidth="1"/>
    <col min="11532" max="11532" width="15.1640625" style="108" bestFit="1" customWidth="1"/>
    <col min="11533" max="11533" width="18.33203125" style="108" bestFit="1" customWidth="1"/>
    <col min="11534" max="11534" width="13.33203125" style="108" bestFit="1" customWidth="1"/>
    <col min="11535" max="11535" width="19.33203125" style="108" customWidth="1"/>
    <col min="11536" max="11536" width="15.1640625" style="108" customWidth="1"/>
    <col min="11537" max="11537" width="21" style="108" bestFit="1" customWidth="1"/>
    <col min="11538" max="11538" width="17.1640625" style="108" bestFit="1" customWidth="1"/>
    <col min="11539" max="11539" width="16.83203125" style="108" bestFit="1" customWidth="1"/>
    <col min="11540" max="11540" width="16.6640625" style="108" bestFit="1" customWidth="1"/>
    <col min="11541" max="11541" width="15.6640625" style="108" bestFit="1" customWidth="1"/>
    <col min="11542" max="11542" width="16.33203125" style="108" bestFit="1" customWidth="1"/>
    <col min="11543" max="11543" width="17.33203125" style="108" customWidth="1"/>
    <col min="11544" max="11544" width="23.5" style="108" bestFit="1" customWidth="1"/>
    <col min="11545" max="11545" width="31.83203125" style="108" bestFit="1" customWidth="1"/>
    <col min="11546" max="11546" width="7.83203125" style="108" bestFit="1" customWidth="1"/>
    <col min="11547" max="11547" width="5.6640625" style="108" bestFit="1" customWidth="1"/>
    <col min="11548" max="11548" width="9.1640625" style="108" bestFit="1" customWidth="1"/>
    <col min="11549" max="11549" width="13.5" style="108" bestFit="1" customWidth="1"/>
    <col min="11550" max="11778" width="9.1640625" style="108"/>
    <col min="11779" max="11779" width="4.5" style="108" bestFit="1" customWidth="1"/>
    <col min="11780" max="11780" width="18.33203125" style="108" bestFit="1" customWidth="1"/>
    <col min="11781" max="11781" width="19" style="108" bestFit="1" customWidth="1"/>
    <col min="11782" max="11782" width="15.5" style="108" bestFit="1" customWidth="1"/>
    <col min="11783" max="11784" width="12.5" style="108" bestFit="1" customWidth="1"/>
    <col min="11785" max="11785" width="7.1640625" style="108" bestFit="1" customWidth="1"/>
    <col min="11786" max="11786" width="10.1640625" style="108" bestFit="1" customWidth="1"/>
    <col min="11787" max="11787" width="15.83203125" style="108" bestFit="1" customWidth="1"/>
    <col min="11788" max="11788" width="15.1640625" style="108" bestFit="1" customWidth="1"/>
    <col min="11789" max="11789" width="18.33203125" style="108" bestFit="1" customWidth="1"/>
    <col min="11790" max="11790" width="13.33203125" style="108" bestFit="1" customWidth="1"/>
    <col min="11791" max="11791" width="19.33203125" style="108" customWidth="1"/>
    <col min="11792" max="11792" width="15.1640625" style="108" customWidth="1"/>
    <col min="11793" max="11793" width="21" style="108" bestFit="1" customWidth="1"/>
    <col min="11794" max="11794" width="17.1640625" style="108" bestFit="1" customWidth="1"/>
    <col min="11795" max="11795" width="16.83203125" style="108" bestFit="1" customWidth="1"/>
    <col min="11796" max="11796" width="16.6640625" style="108" bestFit="1" customWidth="1"/>
    <col min="11797" max="11797" width="15.6640625" style="108" bestFit="1" customWidth="1"/>
    <col min="11798" max="11798" width="16.33203125" style="108" bestFit="1" customWidth="1"/>
    <col min="11799" max="11799" width="17.33203125" style="108" customWidth="1"/>
    <col min="11800" max="11800" width="23.5" style="108" bestFit="1" customWidth="1"/>
    <col min="11801" max="11801" width="31.83203125" style="108" bestFit="1" customWidth="1"/>
    <col min="11802" max="11802" width="7.83203125" style="108" bestFit="1" customWidth="1"/>
    <col min="11803" max="11803" width="5.6640625" style="108" bestFit="1" customWidth="1"/>
    <col min="11804" max="11804" width="9.1640625" style="108" bestFit="1" customWidth="1"/>
    <col min="11805" max="11805" width="13.5" style="108" bestFit="1" customWidth="1"/>
    <col min="11806" max="12034" width="9.1640625" style="108"/>
    <col min="12035" max="12035" width="4.5" style="108" bestFit="1" customWidth="1"/>
    <col min="12036" max="12036" width="18.33203125" style="108" bestFit="1" customWidth="1"/>
    <col min="12037" max="12037" width="19" style="108" bestFit="1" customWidth="1"/>
    <col min="12038" max="12038" width="15.5" style="108" bestFit="1" customWidth="1"/>
    <col min="12039" max="12040" width="12.5" style="108" bestFit="1" customWidth="1"/>
    <col min="12041" max="12041" width="7.1640625" style="108" bestFit="1" customWidth="1"/>
    <col min="12042" max="12042" width="10.1640625" style="108" bestFit="1" customWidth="1"/>
    <col min="12043" max="12043" width="15.83203125" style="108" bestFit="1" customWidth="1"/>
    <col min="12044" max="12044" width="15.1640625" style="108" bestFit="1" customWidth="1"/>
    <col min="12045" max="12045" width="18.33203125" style="108" bestFit="1" customWidth="1"/>
    <col min="12046" max="12046" width="13.33203125" style="108" bestFit="1" customWidth="1"/>
    <col min="12047" max="12047" width="19.33203125" style="108" customWidth="1"/>
    <col min="12048" max="12048" width="15.1640625" style="108" customWidth="1"/>
    <col min="12049" max="12049" width="21" style="108" bestFit="1" customWidth="1"/>
    <col min="12050" max="12050" width="17.1640625" style="108" bestFit="1" customWidth="1"/>
    <col min="12051" max="12051" width="16.83203125" style="108" bestFit="1" customWidth="1"/>
    <col min="12052" max="12052" width="16.6640625" style="108" bestFit="1" customWidth="1"/>
    <col min="12053" max="12053" width="15.6640625" style="108" bestFit="1" customWidth="1"/>
    <col min="12054" max="12054" width="16.33203125" style="108" bestFit="1" customWidth="1"/>
    <col min="12055" max="12055" width="17.33203125" style="108" customWidth="1"/>
    <col min="12056" max="12056" width="23.5" style="108" bestFit="1" customWidth="1"/>
    <col min="12057" max="12057" width="31.83203125" style="108" bestFit="1" customWidth="1"/>
    <col min="12058" max="12058" width="7.83203125" style="108" bestFit="1" customWidth="1"/>
    <col min="12059" max="12059" width="5.6640625" style="108" bestFit="1" customWidth="1"/>
    <col min="12060" max="12060" width="9.1640625" style="108" bestFit="1" customWidth="1"/>
    <col min="12061" max="12061" width="13.5" style="108" bestFit="1" customWidth="1"/>
    <col min="12062" max="12290" width="9.1640625" style="108"/>
    <col min="12291" max="12291" width="4.5" style="108" bestFit="1" customWidth="1"/>
    <col min="12292" max="12292" width="18.33203125" style="108" bestFit="1" customWidth="1"/>
    <col min="12293" max="12293" width="19" style="108" bestFit="1" customWidth="1"/>
    <col min="12294" max="12294" width="15.5" style="108" bestFit="1" customWidth="1"/>
    <col min="12295" max="12296" width="12.5" style="108" bestFit="1" customWidth="1"/>
    <col min="12297" max="12297" width="7.1640625" style="108" bestFit="1" customWidth="1"/>
    <col min="12298" max="12298" width="10.1640625" style="108" bestFit="1" customWidth="1"/>
    <col min="12299" max="12299" width="15.83203125" style="108" bestFit="1" customWidth="1"/>
    <col min="12300" max="12300" width="15.1640625" style="108" bestFit="1" customWidth="1"/>
    <col min="12301" max="12301" width="18.33203125" style="108" bestFit="1" customWidth="1"/>
    <col min="12302" max="12302" width="13.33203125" style="108" bestFit="1" customWidth="1"/>
    <col min="12303" max="12303" width="19.33203125" style="108" customWidth="1"/>
    <col min="12304" max="12304" width="15.1640625" style="108" customWidth="1"/>
    <col min="12305" max="12305" width="21" style="108" bestFit="1" customWidth="1"/>
    <col min="12306" max="12306" width="17.1640625" style="108" bestFit="1" customWidth="1"/>
    <col min="12307" max="12307" width="16.83203125" style="108" bestFit="1" customWidth="1"/>
    <col min="12308" max="12308" width="16.6640625" style="108" bestFit="1" customWidth="1"/>
    <col min="12309" max="12309" width="15.6640625" style="108" bestFit="1" customWidth="1"/>
    <col min="12310" max="12310" width="16.33203125" style="108" bestFit="1" customWidth="1"/>
    <col min="12311" max="12311" width="17.33203125" style="108" customWidth="1"/>
    <col min="12312" max="12312" width="23.5" style="108" bestFit="1" customWidth="1"/>
    <col min="12313" max="12313" width="31.83203125" style="108" bestFit="1" customWidth="1"/>
    <col min="12314" max="12314" width="7.83203125" style="108" bestFit="1" customWidth="1"/>
    <col min="12315" max="12315" width="5.6640625" style="108" bestFit="1" customWidth="1"/>
    <col min="12316" max="12316" width="9.1640625" style="108" bestFit="1" customWidth="1"/>
    <col min="12317" max="12317" width="13.5" style="108" bestFit="1" customWidth="1"/>
    <col min="12318" max="12546" width="9.1640625" style="108"/>
    <col min="12547" max="12547" width="4.5" style="108" bestFit="1" customWidth="1"/>
    <col min="12548" max="12548" width="18.33203125" style="108" bestFit="1" customWidth="1"/>
    <col min="12549" max="12549" width="19" style="108" bestFit="1" customWidth="1"/>
    <col min="12550" max="12550" width="15.5" style="108" bestFit="1" customWidth="1"/>
    <col min="12551" max="12552" width="12.5" style="108" bestFit="1" customWidth="1"/>
    <col min="12553" max="12553" width="7.1640625" style="108" bestFit="1" customWidth="1"/>
    <col min="12554" max="12554" width="10.1640625" style="108" bestFit="1" customWidth="1"/>
    <col min="12555" max="12555" width="15.83203125" style="108" bestFit="1" customWidth="1"/>
    <col min="12556" max="12556" width="15.1640625" style="108" bestFit="1" customWidth="1"/>
    <col min="12557" max="12557" width="18.33203125" style="108" bestFit="1" customWidth="1"/>
    <col min="12558" max="12558" width="13.33203125" style="108" bestFit="1" customWidth="1"/>
    <col min="12559" max="12559" width="19.33203125" style="108" customWidth="1"/>
    <col min="12560" max="12560" width="15.1640625" style="108" customWidth="1"/>
    <col min="12561" max="12561" width="21" style="108" bestFit="1" customWidth="1"/>
    <col min="12562" max="12562" width="17.1640625" style="108" bestFit="1" customWidth="1"/>
    <col min="12563" max="12563" width="16.83203125" style="108" bestFit="1" customWidth="1"/>
    <col min="12564" max="12564" width="16.6640625" style="108" bestFit="1" customWidth="1"/>
    <col min="12565" max="12565" width="15.6640625" style="108" bestFit="1" customWidth="1"/>
    <col min="12566" max="12566" width="16.33203125" style="108" bestFit="1" customWidth="1"/>
    <col min="12567" max="12567" width="17.33203125" style="108" customWidth="1"/>
    <col min="12568" max="12568" width="23.5" style="108" bestFit="1" customWidth="1"/>
    <col min="12569" max="12569" width="31.83203125" style="108" bestFit="1" customWidth="1"/>
    <col min="12570" max="12570" width="7.83203125" style="108" bestFit="1" customWidth="1"/>
    <col min="12571" max="12571" width="5.6640625" style="108" bestFit="1" customWidth="1"/>
    <col min="12572" max="12572" width="9.1640625" style="108" bestFit="1" customWidth="1"/>
    <col min="12573" max="12573" width="13.5" style="108" bestFit="1" customWidth="1"/>
    <col min="12574" max="12802" width="9.1640625" style="108"/>
    <col min="12803" max="12803" width="4.5" style="108" bestFit="1" customWidth="1"/>
    <col min="12804" max="12804" width="18.33203125" style="108" bestFit="1" customWidth="1"/>
    <col min="12805" max="12805" width="19" style="108" bestFit="1" customWidth="1"/>
    <col min="12806" max="12806" width="15.5" style="108" bestFit="1" customWidth="1"/>
    <col min="12807" max="12808" width="12.5" style="108" bestFit="1" customWidth="1"/>
    <col min="12809" max="12809" width="7.1640625" style="108" bestFit="1" customWidth="1"/>
    <col min="12810" max="12810" width="10.1640625" style="108" bestFit="1" customWidth="1"/>
    <col min="12811" max="12811" width="15.83203125" style="108" bestFit="1" customWidth="1"/>
    <col min="12812" max="12812" width="15.1640625" style="108" bestFit="1" customWidth="1"/>
    <col min="12813" max="12813" width="18.33203125" style="108" bestFit="1" customWidth="1"/>
    <col min="12814" max="12814" width="13.33203125" style="108" bestFit="1" customWidth="1"/>
    <col min="12815" max="12815" width="19.33203125" style="108" customWidth="1"/>
    <col min="12816" max="12816" width="15.1640625" style="108" customWidth="1"/>
    <col min="12817" max="12817" width="21" style="108" bestFit="1" customWidth="1"/>
    <col min="12818" max="12818" width="17.1640625" style="108" bestFit="1" customWidth="1"/>
    <col min="12819" max="12819" width="16.83203125" style="108" bestFit="1" customWidth="1"/>
    <col min="12820" max="12820" width="16.6640625" style="108" bestFit="1" customWidth="1"/>
    <col min="12821" max="12821" width="15.6640625" style="108" bestFit="1" customWidth="1"/>
    <col min="12822" max="12822" width="16.33203125" style="108" bestFit="1" customWidth="1"/>
    <col min="12823" max="12823" width="17.33203125" style="108" customWidth="1"/>
    <col min="12824" max="12824" width="23.5" style="108" bestFit="1" customWidth="1"/>
    <col min="12825" max="12825" width="31.83203125" style="108" bestFit="1" customWidth="1"/>
    <col min="12826" max="12826" width="7.83203125" style="108" bestFit="1" customWidth="1"/>
    <col min="12827" max="12827" width="5.6640625" style="108" bestFit="1" customWidth="1"/>
    <col min="12828" max="12828" width="9.1640625" style="108" bestFit="1" customWidth="1"/>
    <col min="12829" max="12829" width="13.5" style="108" bestFit="1" customWidth="1"/>
    <col min="12830" max="13058" width="9.1640625" style="108"/>
    <col min="13059" max="13059" width="4.5" style="108" bestFit="1" customWidth="1"/>
    <col min="13060" max="13060" width="18.33203125" style="108" bestFit="1" customWidth="1"/>
    <col min="13061" max="13061" width="19" style="108" bestFit="1" customWidth="1"/>
    <col min="13062" max="13062" width="15.5" style="108" bestFit="1" customWidth="1"/>
    <col min="13063" max="13064" width="12.5" style="108" bestFit="1" customWidth="1"/>
    <col min="13065" max="13065" width="7.1640625" style="108" bestFit="1" customWidth="1"/>
    <col min="13066" max="13066" width="10.1640625" style="108" bestFit="1" customWidth="1"/>
    <col min="13067" max="13067" width="15.83203125" style="108" bestFit="1" customWidth="1"/>
    <col min="13068" max="13068" width="15.1640625" style="108" bestFit="1" customWidth="1"/>
    <col min="13069" max="13069" width="18.33203125" style="108" bestFit="1" customWidth="1"/>
    <col min="13070" max="13070" width="13.33203125" style="108" bestFit="1" customWidth="1"/>
    <col min="13071" max="13071" width="19.33203125" style="108" customWidth="1"/>
    <col min="13072" max="13072" width="15.1640625" style="108" customWidth="1"/>
    <col min="13073" max="13073" width="21" style="108" bestFit="1" customWidth="1"/>
    <col min="13074" max="13074" width="17.1640625" style="108" bestFit="1" customWidth="1"/>
    <col min="13075" max="13075" width="16.83203125" style="108" bestFit="1" customWidth="1"/>
    <col min="13076" max="13076" width="16.6640625" style="108" bestFit="1" customWidth="1"/>
    <col min="13077" max="13077" width="15.6640625" style="108" bestFit="1" customWidth="1"/>
    <col min="13078" max="13078" width="16.33203125" style="108" bestFit="1" customWidth="1"/>
    <col min="13079" max="13079" width="17.33203125" style="108" customWidth="1"/>
    <col min="13080" max="13080" width="23.5" style="108" bestFit="1" customWidth="1"/>
    <col min="13081" max="13081" width="31.83203125" style="108" bestFit="1" customWidth="1"/>
    <col min="13082" max="13082" width="7.83203125" style="108" bestFit="1" customWidth="1"/>
    <col min="13083" max="13083" width="5.6640625" style="108" bestFit="1" customWidth="1"/>
    <col min="13084" max="13084" width="9.1640625" style="108" bestFit="1" customWidth="1"/>
    <col min="13085" max="13085" width="13.5" style="108" bestFit="1" customWidth="1"/>
    <col min="13086" max="13314" width="9.1640625" style="108"/>
    <col min="13315" max="13315" width="4.5" style="108" bestFit="1" customWidth="1"/>
    <col min="13316" max="13316" width="18.33203125" style="108" bestFit="1" customWidth="1"/>
    <col min="13317" max="13317" width="19" style="108" bestFit="1" customWidth="1"/>
    <col min="13318" max="13318" width="15.5" style="108" bestFit="1" customWidth="1"/>
    <col min="13319" max="13320" width="12.5" style="108" bestFit="1" customWidth="1"/>
    <col min="13321" max="13321" width="7.1640625" style="108" bestFit="1" customWidth="1"/>
    <col min="13322" max="13322" width="10.1640625" style="108" bestFit="1" customWidth="1"/>
    <col min="13323" max="13323" width="15.83203125" style="108" bestFit="1" customWidth="1"/>
    <col min="13324" max="13324" width="15.1640625" style="108" bestFit="1" customWidth="1"/>
    <col min="13325" max="13325" width="18.33203125" style="108" bestFit="1" customWidth="1"/>
    <col min="13326" max="13326" width="13.33203125" style="108" bestFit="1" customWidth="1"/>
    <col min="13327" max="13327" width="19.33203125" style="108" customWidth="1"/>
    <col min="13328" max="13328" width="15.1640625" style="108" customWidth="1"/>
    <col min="13329" max="13329" width="21" style="108" bestFit="1" customWidth="1"/>
    <col min="13330" max="13330" width="17.1640625" style="108" bestFit="1" customWidth="1"/>
    <col min="13331" max="13331" width="16.83203125" style="108" bestFit="1" customWidth="1"/>
    <col min="13332" max="13332" width="16.6640625" style="108" bestFit="1" customWidth="1"/>
    <col min="13333" max="13333" width="15.6640625" style="108" bestFit="1" customWidth="1"/>
    <col min="13334" max="13334" width="16.33203125" style="108" bestFit="1" customWidth="1"/>
    <col min="13335" max="13335" width="17.33203125" style="108" customWidth="1"/>
    <col min="13336" max="13336" width="23.5" style="108" bestFit="1" customWidth="1"/>
    <col min="13337" max="13337" width="31.83203125" style="108" bestFit="1" customWidth="1"/>
    <col min="13338" max="13338" width="7.83203125" style="108" bestFit="1" customWidth="1"/>
    <col min="13339" max="13339" width="5.6640625" style="108" bestFit="1" customWidth="1"/>
    <col min="13340" max="13340" width="9.1640625" style="108" bestFit="1" customWidth="1"/>
    <col min="13341" max="13341" width="13.5" style="108" bestFit="1" customWidth="1"/>
    <col min="13342" max="13570" width="9.1640625" style="108"/>
    <col min="13571" max="13571" width="4.5" style="108" bestFit="1" customWidth="1"/>
    <col min="13572" max="13572" width="18.33203125" style="108" bestFit="1" customWidth="1"/>
    <col min="13573" max="13573" width="19" style="108" bestFit="1" customWidth="1"/>
    <col min="13574" max="13574" width="15.5" style="108" bestFit="1" customWidth="1"/>
    <col min="13575" max="13576" width="12.5" style="108" bestFit="1" customWidth="1"/>
    <col min="13577" max="13577" width="7.1640625" style="108" bestFit="1" customWidth="1"/>
    <col min="13578" max="13578" width="10.1640625" style="108" bestFit="1" customWidth="1"/>
    <col min="13579" max="13579" width="15.83203125" style="108" bestFit="1" customWidth="1"/>
    <col min="13580" max="13580" width="15.1640625" style="108" bestFit="1" customWidth="1"/>
    <col min="13581" max="13581" width="18.33203125" style="108" bestFit="1" customWidth="1"/>
    <col min="13582" max="13582" width="13.33203125" style="108" bestFit="1" customWidth="1"/>
    <col min="13583" max="13583" width="19.33203125" style="108" customWidth="1"/>
    <col min="13584" max="13584" width="15.1640625" style="108" customWidth="1"/>
    <col min="13585" max="13585" width="21" style="108" bestFit="1" customWidth="1"/>
    <col min="13586" max="13586" width="17.1640625" style="108" bestFit="1" customWidth="1"/>
    <col min="13587" max="13587" width="16.83203125" style="108" bestFit="1" customWidth="1"/>
    <col min="13588" max="13588" width="16.6640625" style="108" bestFit="1" customWidth="1"/>
    <col min="13589" max="13589" width="15.6640625" style="108" bestFit="1" customWidth="1"/>
    <col min="13590" max="13590" width="16.33203125" style="108" bestFit="1" customWidth="1"/>
    <col min="13591" max="13591" width="17.33203125" style="108" customWidth="1"/>
    <col min="13592" max="13592" width="23.5" style="108" bestFit="1" customWidth="1"/>
    <col min="13593" max="13593" width="31.83203125" style="108" bestFit="1" customWidth="1"/>
    <col min="13594" max="13594" width="7.83203125" style="108" bestFit="1" customWidth="1"/>
    <col min="13595" max="13595" width="5.6640625" style="108" bestFit="1" customWidth="1"/>
    <col min="13596" max="13596" width="9.1640625" style="108" bestFit="1" customWidth="1"/>
    <col min="13597" max="13597" width="13.5" style="108" bestFit="1" customWidth="1"/>
    <col min="13598" max="13826" width="9.1640625" style="108"/>
    <col min="13827" max="13827" width="4.5" style="108" bestFit="1" customWidth="1"/>
    <col min="13828" max="13828" width="18.33203125" style="108" bestFit="1" customWidth="1"/>
    <col min="13829" max="13829" width="19" style="108" bestFit="1" customWidth="1"/>
    <col min="13830" max="13830" width="15.5" style="108" bestFit="1" customWidth="1"/>
    <col min="13831" max="13832" width="12.5" style="108" bestFit="1" customWidth="1"/>
    <col min="13833" max="13833" width="7.1640625" style="108" bestFit="1" customWidth="1"/>
    <col min="13834" max="13834" width="10.1640625" style="108" bestFit="1" customWidth="1"/>
    <col min="13835" max="13835" width="15.83203125" style="108" bestFit="1" customWidth="1"/>
    <col min="13836" max="13836" width="15.1640625" style="108" bestFit="1" customWidth="1"/>
    <col min="13837" max="13837" width="18.33203125" style="108" bestFit="1" customWidth="1"/>
    <col min="13838" max="13838" width="13.33203125" style="108" bestFit="1" customWidth="1"/>
    <col min="13839" max="13839" width="19.33203125" style="108" customWidth="1"/>
    <col min="13840" max="13840" width="15.1640625" style="108" customWidth="1"/>
    <col min="13841" max="13841" width="21" style="108" bestFit="1" customWidth="1"/>
    <col min="13842" max="13842" width="17.1640625" style="108" bestFit="1" customWidth="1"/>
    <col min="13843" max="13843" width="16.83203125" style="108" bestFit="1" customWidth="1"/>
    <col min="13844" max="13844" width="16.6640625" style="108" bestFit="1" customWidth="1"/>
    <col min="13845" max="13845" width="15.6640625" style="108" bestFit="1" customWidth="1"/>
    <col min="13846" max="13846" width="16.33203125" style="108" bestFit="1" customWidth="1"/>
    <col min="13847" max="13847" width="17.33203125" style="108" customWidth="1"/>
    <col min="13848" max="13848" width="23.5" style="108" bestFit="1" customWidth="1"/>
    <col min="13849" max="13849" width="31.83203125" style="108" bestFit="1" customWidth="1"/>
    <col min="13850" max="13850" width="7.83203125" style="108" bestFit="1" customWidth="1"/>
    <col min="13851" max="13851" width="5.6640625" style="108" bestFit="1" customWidth="1"/>
    <col min="13852" max="13852" width="9.1640625" style="108" bestFit="1" customWidth="1"/>
    <col min="13853" max="13853" width="13.5" style="108" bestFit="1" customWidth="1"/>
    <col min="13854" max="14082" width="9.1640625" style="108"/>
    <col min="14083" max="14083" width="4.5" style="108" bestFit="1" customWidth="1"/>
    <col min="14084" max="14084" width="18.33203125" style="108" bestFit="1" customWidth="1"/>
    <col min="14085" max="14085" width="19" style="108" bestFit="1" customWidth="1"/>
    <col min="14086" max="14086" width="15.5" style="108" bestFit="1" customWidth="1"/>
    <col min="14087" max="14088" width="12.5" style="108" bestFit="1" customWidth="1"/>
    <col min="14089" max="14089" width="7.1640625" style="108" bestFit="1" customWidth="1"/>
    <col min="14090" max="14090" width="10.1640625" style="108" bestFit="1" customWidth="1"/>
    <col min="14091" max="14091" width="15.83203125" style="108" bestFit="1" customWidth="1"/>
    <col min="14092" max="14092" width="15.1640625" style="108" bestFit="1" customWidth="1"/>
    <col min="14093" max="14093" width="18.33203125" style="108" bestFit="1" customWidth="1"/>
    <col min="14094" max="14094" width="13.33203125" style="108" bestFit="1" customWidth="1"/>
    <col min="14095" max="14095" width="19.33203125" style="108" customWidth="1"/>
    <col min="14096" max="14096" width="15.1640625" style="108" customWidth="1"/>
    <col min="14097" max="14097" width="21" style="108" bestFit="1" customWidth="1"/>
    <col min="14098" max="14098" width="17.1640625" style="108" bestFit="1" customWidth="1"/>
    <col min="14099" max="14099" width="16.83203125" style="108" bestFit="1" customWidth="1"/>
    <col min="14100" max="14100" width="16.6640625" style="108" bestFit="1" customWidth="1"/>
    <col min="14101" max="14101" width="15.6640625" style="108" bestFit="1" customWidth="1"/>
    <col min="14102" max="14102" width="16.33203125" style="108" bestFit="1" customWidth="1"/>
    <col min="14103" max="14103" width="17.33203125" style="108" customWidth="1"/>
    <col min="14104" max="14104" width="23.5" style="108" bestFit="1" customWidth="1"/>
    <col min="14105" max="14105" width="31.83203125" style="108" bestFit="1" customWidth="1"/>
    <col min="14106" max="14106" width="7.83203125" style="108" bestFit="1" customWidth="1"/>
    <col min="14107" max="14107" width="5.6640625" style="108" bestFit="1" customWidth="1"/>
    <col min="14108" max="14108" width="9.1640625" style="108" bestFit="1" customWidth="1"/>
    <col min="14109" max="14109" width="13.5" style="108" bestFit="1" customWidth="1"/>
    <col min="14110" max="14338" width="9.1640625" style="108"/>
    <col min="14339" max="14339" width="4.5" style="108" bestFit="1" customWidth="1"/>
    <col min="14340" max="14340" width="18.33203125" style="108" bestFit="1" customWidth="1"/>
    <col min="14341" max="14341" width="19" style="108" bestFit="1" customWidth="1"/>
    <col min="14342" max="14342" width="15.5" style="108" bestFit="1" customWidth="1"/>
    <col min="14343" max="14344" width="12.5" style="108" bestFit="1" customWidth="1"/>
    <col min="14345" max="14345" width="7.1640625" style="108" bestFit="1" customWidth="1"/>
    <col min="14346" max="14346" width="10.1640625" style="108" bestFit="1" customWidth="1"/>
    <col min="14347" max="14347" width="15.83203125" style="108" bestFit="1" customWidth="1"/>
    <col min="14348" max="14348" width="15.1640625" style="108" bestFit="1" customWidth="1"/>
    <col min="14349" max="14349" width="18.33203125" style="108" bestFit="1" customWidth="1"/>
    <col min="14350" max="14350" width="13.33203125" style="108" bestFit="1" customWidth="1"/>
    <col min="14351" max="14351" width="19.33203125" style="108" customWidth="1"/>
    <col min="14352" max="14352" width="15.1640625" style="108" customWidth="1"/>
    <col min="14353" max="14353" width="21" style="108" bestFit="1" customWidth="1"/>
    <col min="14354" max="14354" width="17.1640625" style="108" bestFit="1" customWidth="1"/>
    <col min="14355" max="14355" width="16.83203125" style="108" bestFit="1" customWidth="1"/>
    <col min="14356" max="14356" width="16.6640625" style="108" bestFit="1" customWidth="1"/>
    <col min="14357" max="14357" width="15.6640625" style="108" bestFit="1" customWidth="1"/>
    <col min="14358" max="14358" width="16.33203125" style="108" bestFit="1" customWidth="1"/>
    <col min="14359" max="14359" width="17.33203125" style="108" customWidth="1"/>
    <col min="14360" max="14360" width="23.5" style="108" bestFit="1" customWidth="1"/>
    <col min="14361" max="14361" width="31.83203125" style="108" bestFit="1" customWidth="1"/>
    <col min="14362" max="14362" width="7.83203125" style="108" bestFit="1" customWidth="1"/>
    <col min="14363" max="14363" width="5.6640625" style="108" bestFit="1" customWidth="1"/>
    <col min="14364" max="14364" width="9.1640625" style="108" bestFit="1" customWidth="1"/>
    <col min="14365" max="14365" width="13.5" style="108" bestFit="1" customWidth="1"/>
    <col min="14366" max="14594" width="9.1640625" style="108"/>
    <col min="14595" max="14595" width="4.5" style="108" bestFit="1" customWidth="1"/>
    <col min="14596" max="14596" width="18.33203125" style="108" bestFit="1" customWidth="1"/>
    <col min="14597" max="14597" width="19" style="108" bestFit="1" customWidth="1"/>
    <col min="14598" max="14598" width="15.5" style="108" bestFit="1" customWidth="1"/>
    <col min="14599" max="14600" width="12.5" style="108" bestFit="1" customWidth="1"/>
    <col min="14601" max="14601" width="7.1640625" style="108" bestFit="1" customWidth="1"/>
    <col min="14602" max="14602" width="10.1640625" style="108" bestFit="1" customWidth="1"/>
    <col min="14603" max="14603" width="15.83203125" style="108" bestFit="1" customWidth="1"/>
    <col min="14604" max="14604" width="15.1640625" style="108" bestFit="1" customWidth="1"/>
    <col min="14605" max="14605" width="18.33203125" style="108" bestFit="1" customWidth="1"/>
    <col min="14606" max="14606" width="13.33203125" style="108" bestFit="1" customWidth="1"/>
    <col min="14607" max="14607" width="19.33203125" style="108" customWidth="1"/>
    <col min="14608" max="14608" width="15.1640625" style="108" customWidth="1"/>
    <col min="14609" max="14609" width="21" style="108" bestFit="1" customWidth="1"/>
    <col min="14610" max="14610" width="17.1640625" style="108" bestFit="1" customWidth="1"/>
    <col min="14611" max="14611" width="16.83203125" style="108" bestFit="1" customWidth="1"/>
    <col min="14612" max="14612" width="16.6640625" style="108" bestFit="1" customWidth="1"/>
    <col min="14613" max="14613" width="15.6640625" style="108" bestFit="1" customWidth="1"/>
    <col min="14614" max="14614" width="16.33203125" style="108" bestFit="1" customWidth="1"/>
    <col min="14615" max="14615" width="17.33203125" style="108" customWidth="1"/>
    <col min="14616" max="14616" width="23.5" style="108" bestFit="1" customWidth="1"/>
    <col min="14617" max="14617" width="31.83203125" style="108" bestFit="1" customWidth="1"/>
    <col min="14618" max="14618" width="7.83203125" style="108" bestFit="1" customWidth="1"/>
    <col min="14619" max="14619" width="5.6640625" style="108" bestFit="1" customWidth="1"/>
    <col min="14620" max="14620" width="9.1640625" style="108" bestFit="1" customWidth="1"/>
    <col min="14621" max="14621" width="13.5" style="108" bestFit="1" customWidth="1"/>
    <col min="14622" max="14850" width="9.1640625" style="108"/>
    <col min="14851" max="14851" width="4.5" style="108" bestFit="1" customWidth="1"/>
    <col min="14852" max="14852" width="18.33203125" style="108" bestFit="1" customWidth="1"/>
    <col min="14853" max="14853" width="19" style="108" bestFit="1" customWidth="1"/>
    <col min="14854" max="14854" width="15.5" style="108" bestFit="1" customWidth="1"/>
    <col min="14855" max="14856" width="12.5" style="108" bestFit="1" customWidth="1"/>
    <col min="14857" max="14857" width="7.1640625" style="108" bestFit="1" customWidth="1"/>
    <col min="14858" max="14858" width="10.1640625" style="108" bestFit="1" customWidth="1"/>
    <col min="14859" max="14859" width="15.83203125" style="108" bestFit="1" customWidth="1"/>
    <col min="14860" max="14860" width="15.1640625" style="108" bestFit="1" customWidth="1"/>
    <col min="14861" max="14861" width="18.33203125" style="108" bestFit="1" customWidth="1"/>
    <col min="14862" max="14862" width="13.33203125" style="108" bestFit="1" customWidth="1"/>
    <col min="14863" max="14863" width="19.33203125" style="108" customWidth="1"/>
    <col min="14864" max="14864" width="15.1640625" style="108" customWidth="1"/>
    <col min="14865" max="14865" width="21" style="108" bestFit="1" customWidth="1"/>
    <col min="14866" max="14866" width="17.1640625" style="108" bestFit="1" customWidth="1"/>
    <col min="14867" max="14867" width="16.83203125" style="108" bestFit="1" customWidth="1"/>
    <col min="14868" max="14868" width="16.6640625" style="108" bestFit="1" customWidth="1"/>
    <col min="14869" max="14869" width="15.6640625" style="108" bestFit="1" customWidth="1"/>
    <col min="14870" max="14870" width="16.33203125" style="108" bestFit="1" customWidth="1"/>
    <col min="14871" max="14871" width="17.33203125" style="108" customWidth="1"/>
    <col min="14872" max="14872" width="23.5" style="108" bestFit="1" customWidth="1"/>
    <col min="14873" max="14873" width="31.83203125" style="108" bestFit="1" customWidth="1"/>
    <col min="14874" max="14874" width="7.83203125" style="108" bestFit="1" customWidth="1"/>
    <col min="14875" max="14875" width="5.6640625" style="108" bestFit="1" customWidth="1"/>
    <col min="14876" max="14876" width="9.1640625" style="108" bestFit="1" customWidth="1"/>
    <col min="14877" max="14877" width="13.5" style="108" bestFit="1" customWidth="1"/>
    <col min="14878" max="15106" width="9.1640625" style="108"/>
    <col min="15107" max="15107" width="4.5" style="108" bestFit="1" customWidth="1"/>
    <col min="15108" max="15108" width="18.33203125" style="108" bestFit="1" customWidth="1"/>
    <col min="15109" max="15109" width="19" style="108" bestFit="1" customWidth="1"/>
    <col min="15110" max="15110" width="15.5" style="108" bestFit="1" customWidth="1"/>
    <col min="15111" max="15112" width="12.5" style="108" bestFit="1" customWidth="1"/>
    <col min="15113" max="15113" width="7.1640625" style="108" bestFit="1" customWidth="1"/>
    <col min="15114" max="15114" width="10.1640625" style="108" bestFit="1" customWidth="1"/>
    <col min="15115" max="15115" width="15.83203125" style="108" bestFit="1" customWidth="1"/>
    <col min="15116" max="15116" width="15.1640625" style="108" bestFit="1" customWidth="1"/>
    <col min="15117" max="15117" width="18.33203125" style="108" bestFit="1" customWidth="1"/>
    <col min="15118" max="15118" width="13.33203125" style="108" bestFit="1" customWidth="1"/>
    <col min="15119" max="15119" width="19.33203125" style="108" customWidth="1"/>
    <col min="15120" max="15120" width="15.1640625" style="108" customWidth="1"/>
    <col min="15121" max="15121" width="21" style="108" bestFit="1" customWidth="1"/>
    <col min="15122" max="15122" width="17.1640625" style="108" bestFit="1" customWidth="1"/>
    <col min="15123" max="15123" width="16.83203125" style="108" bestFit="1" customWidth="1"/>
    <col min="15124" max="15124" width="16.6640625" style="108" bestFit="1" customWidth="1"/>
    <col min="15125" max="15125" width="15.6640625" style="108" bestFit="1" customWidth="1"/>
    <col min="15126" max="15126" width="16.33203125" style="108" bestFit="1" customWidth="1"/>
    <col min="15127" max="15127" width="17.33203125" style="108" customWidth="1"/>
    <col min="15128" max="15128" width="23.5" style="108" bestFit="1" customWidth="1"/>
    <col min="15129" max="15129" width="31.83203125" style="108" bestFit="1" customWidth="1"/>
    <col min="15130" max="15130" width="7.83203125" style="108" bestFit="1" customWidth="1"/>
    <col min="15131" max="15131" width="5.6640625" style="108" bestFit="1" customWidth="1"/>
    <col min="15132" max="15132" width="9.1640625" style="108" bestFit="1" customWidth="1"/>
    <col min="15133" max="15133" width="13.5" style="108" bestFit="1" customWidth="1"/>
    <col min="15134" max="15362" width="9.1640625" style="108"/>
    <col min="15363" max="15363" width="4.5" style="108" bestFit="1" customWidth="1"/>
    <col min="15364" max="15364" width="18.33203125" style="108" bestFit="1" customWidth="1"/>
    <col min="15365" max="15365" width="19" style="108" bestFit="1" customWidth="1"/>
    <col min="15366" max="15366" width="15.5" style="108" bestFit="1" customWidth="1"/>
    <col min="15367" max="15368" width="12.5" style="108" bestFit="1" customWidth="1"/>
    <col min="15369" max="15369" width="7.1640625" style="108" bestFit="1" customWidth="1"/>
    <col min="15370" max="15370" width="10.1640625" style="108" bestFit="1" customWidth="1"/>
    <col min="15371" max="15371" width="15.83203125" style="108" bestFit="1" customWidth="1"/>
    <col min="15372" max="15372" width="15.1640625" style="108" bestFit="1" customWidth="1"/>
    <col min="15373" max="15373" width="18.33203125" style="108" bestFit="1" customWidth="1"/>
    <col min="15374" max="15374" width="13.33203125" style="108" bestFit="1" customWidth="1"/>
    <col min="15375" max="15375" width="19.33203125" style="108" customWidth="1"/>
    <col min="15376" max="15376" width="15.1640625" style="108" customWidth="1"/>
    <col min="15377" max="15377" width="21" style="108" bestFit="1" customWidth="1"/>
    <col min="15378" max="15378" width="17.1640625" style="108" bestFit="1" customWidth="1"/>
    <col min="15379" max="15379" width="16.83203125" style="108" bestFit="1" customWidth="1"/>
    <col min="15380" max="15380" width="16.6640625" style="108" bestFit="1" customWidth="1"/>
    <col min="15381" max="15381" width="15.6640625" style="108" bestFit="1" customWidth="1"/>
    <col min="15382" max="15382" width="16.33203125" style="108" bestFit="1" customWidth="1"/>
    <col min="15383" max="15383" width="17.33203125" style="108" customWidth="1"/>
    <col min="15384" max="15384" width="23.5" style="108" bestFit="1" customWidth="1"/>
    <col min="15385" max="15385" width="31.83203125" style="108" bestFit="1" customWidth="1"/>
    <col min="15386" max="15386" width="7.83203125" style="108" bestFit="1" customWidth="1"/>
    <col min="15387" max="15387" width="5.6640625" style="108" bestFit="1" customWidth="1"/>
    <col min="15388" max="15388" width="9.1640625" style="108" bestFit="1" customWidth="1"/>
    <col min="15389" max="15389" width="13.5" style="108" bestFit="1" customWidth="1"/>
    <col min="15390" max="15618" width="9.1640625" style="108"/>
    <col min="15619" max="15619" width="4.5" style="108" bestFit="1" customWidth="1"/>
    <col min="15620" max="15620" width="18.33203125" style="108" bestFit="1" customWidth="1"/>
    <col min="15621" max="15621" width="19" style="108" bestFit="1" customWidth="1"/>
    <col min="15622" max="15622" width="15.5" style="108" bestFit="1" customWidth="1"/>
    <col min="15623" max="15624" width="12.5" style="108" bestFit="1" customWidth="1"/>
    <col min="15625" max="15625" width="7.1640625" style="108" bestFit="1" customWidth="1"/>
    <col min="15626" max="15626" width="10.1640625" style="108" bestFit="1" customWidth="1"/>
    <col min="15627" max="15627" width="15.83203125" style="108" bestFit="1" customWidth="1"/>
    <col min="15628" max="15628" width="15.1640625" style="108" bestFit="1" customWidth="1"/>
    <col min="15629" max="15629" width="18.33203125" style="108" bestFit="1" customWidth="1"/>
    <col min="15630" max="15630" width="13.33203125" style="108" bestFit="1" customWidth="1"/>
    <col min="15631" max="15631" width="19.33203125" style="108" customWidth="1"/>
    <col min="15632" max="15632" width="15.1640625" style="108" customWidth="1"/>
    <col min="15633" max="15633" width="21" style="108" bestFit="1" customWidth="1"/>
    <col min="15634" max="15634" width="17.1640625" style="108" bestFit="1" customWidth="1"/>
    <col min="15635" max="15635" width="16.83203125" style="108" bestFit="1" customWidth="1"/>
    <col min="15636" max="15636" width="16.6640625" style="108" bestFit="1" customWidth="1"/>
    <col min="15637" max="15637" width="15.6640625" style="108" bestFit="1" customWidth="1"/>
    <col min="15638" max="15638" width="16.33203125" style="108" bestFit="1" customWidth="1"/>
    <col min="15639" max="15639" width="17.33203125" style="108" customWidth="1"/>
    <col min="15640" max="15640" width="23.5" style="108" bestFit="1" customWidth="1"/>
    <col min="15641" max="15641" width="31.83203125" style="108" bestFit="1" customWidth="1"/>
    <col min="15642" max="15642" width="7.83203125" style="108" bestFit="1" customWidth="1"/>
    <col min="15643" max="15643" width="5.6640625" style="108" bestFit="1" customWidth="1"/>
    <col min="15644" max="15644" width="9.1640625" style="108" bestFit="1" customWidth="1"/>
    <col min="15645" max="15645" width="13.5" style="108" bestFit="1" customWidth="1"/>
    <col min="15646" max="15874" width="9.1640625" style="108"/>
    <col min="15875" max="15875" width="4.5" style="108" bestFit="1" customWidth="1"/>
    <col min="15876" max="15876" width="18.33203125" style="108" bestFit="1" customWidth="1"/>
    <col min="15877" max="15877" width="19" style="108" bestFit="1" customWidth="1"/>
    <col min="15878" max="15878" width="15.5" style="108" bestFit="1" customWidth="1"/>
    <col min="15879" max="15880" width="12.5" style="108" bestFit="1" customWidth="1"/>
    <col min="15881" max="15881" width="7.1640625" style="108" bestFit="1" customWidth="1"/>
    <col min="15882" max="15882" width="10.1640625" style="108" bestFit="1" customWidth="1"/>
    <col min="15883" max="15883" width="15.83203125" style="108" bestFit="1" customWidth="1"/>
    <col min="15884" max="15884" width="15.1640625" style="108" bestFit="1" customWidth="1"/>
    <col min="15885" max="15885" width="18.33203125" style="108" bestFit="1" customWidth="1"/>
    <col min="15886" max="15886" width="13.33203125" style="108" bestFit="1" customWidth="1"/>
    <col min="15887" max="15887" width="19.33203125" style="108" customWidth="1"/>
    <col min="15888" max="15888" width="15.1640625" style="108" customWidth="1"/>
    <col min="15889" max="15889" width="21" style="108" bestFit="1" customWidth="1"/>
    <col min="15890" max="15890" width="17.1640625" style="108" bestFit="1" customWidth="1"/>
    <col min="15891" max="15891" width="16.83203125" style="108" bestFit="1" customWidth="1"/>
    <col min="15892" max="15892" width="16.6640625" style="108" bestFit="1" customWidth="1"/>
    <col min="15893" max="15893" width="15.6640625" style="108" bestFit="1" customWidth="1"/>
    <col min="15894" max="15894" width="16.33203125" style="108" bestFit="1" customWidth="1"/>
    <col min="15895" max="15895" width="17.33203125" style="108" customWidth="1"/>
    <col min="15896" max="15896" width="23.5" style="108" bestFit="1" customWidth="1"/>
    <col min="15897" max="15897" width="31.83203125" style="108" bestFit="1" customWidth="1"/>
    <col min="15898" max="15898" width="7.83203125" style="108" bestFit="1" customWidth="1"/>
    <col min="15899" max="15899" width="5.6640625" style="108" bestFit="1" customWidth="1"/>
    <col min="15900" max="15900" width="9.1640625" style="108" bestFit="1" customWidth="1"/>
    <col min="15901" max="15901" width="13.5" style="108" bestFit="1" customWidth="1"/>
    <col min="15902" max="16130" width="9.1640625" style="108"/>
    <col min="16131" max="16131" width="4.5" style="108" bestFit="1" customWidth="1"/>
    <col min="16132" max="16132" width="18.33203125" style="108" bestFit="1" customWidth="1"/>
    <col min="16133" max="16133" width="19" style="108" bestFit="1" customWidth="1"/>
    <col min="16134" max="16134" width="15.5" style="108" bestFit="1" customWidth="1"/>
    <col min="16135" max="16136" width="12.5" style="108" bestFit="1" customWidth="1"/>
    <col min="16137" max="16137" width="7.1640625" style="108" bestFit="1" customWidth="1"/>
    <col min="16138" max="16138" width="10.1640625" style="108" bestFit="1" customWidth="1"/>
    <col min="16139" max="16139" width="15.83203125" style="108" bestFit="1" customWidth="1"/>
    <col min="16140" max="16140" width="15.1640625" style="108" bestFit="1" customWidth="1"/>
    <col min="16141" max="16141" width="18.33203125" style="108" bestFit="1" customWidth="1"/>
    <col min="16142" max="16142" width="13.33203125" style="108" bestFit="1" customWidth="1"/>
    <col min="16143" max="16143" width="19.33203125" style="108" customWidth="1"/>
    <col min="16144" max="16144" width="15.1640625" style="108" customWidth="1"/>
    <col min="16145" max="16145" width="21" style="108" bestFit="1" customWidth="1"/>
    <col min="16146" max="16146" width="17.1640625" style="108" bestFit="1" customWidth="1"/>
    <col min="16147" max="16147" width="16.83203125" style="108" bestFit="1" customWidth="1"/>
    <col min="16148" max="16148" width="16.6640625" style="108" bestFit="1" customWidth="1"/>
    <col min="16149" max="16149" width="15.6640625" style="108" bestFit="1" customWidth="1"/>
    <col min="16150" max="16150" width="16.33203125" style="108" bestFit="1" customWidth="1"/>
    <col min="16151" max="16151" width="17.33203125" style="108" customWidth="1"/>
    <col min="16152" max="16152" width="23.5" style="108" bestFit="1" customWidth="1"/>
    <col min="16153" max="16153" width="31.83203125" style="108" bestFit="1" customWidth="1"/>
    <col min="16154" max="16154" width="7.83203125" style="108" bestFit="1" customWidth="1"/>
    <col min="16155" max="16155" width="5.6640625" style="108" bestFit="1" customWidth="1"/>
    <col min="16156" max="16156" width="9.1640625" style="108" bestFit="1" customWidth="1"/>
    <col min="16157" max="16157" width="13.5" style="108" bestFit="1" customWidth="1"/>
    <col min="16158" max="16384" width="9.1640625" style="108"/>
  </cols>
  <sheetData>
    <row r="1" spans="1:39" ht="18">
      <c r="U1" s="151" t="s">
        <v>516</v>
      </c>
      <c r="AA1" s="151"/>
    </row>
    <row r="2" spans="1:39" ht="18">
      <c r="U2" s="153" t="s">
        <v>0</v>
      </c>
      <c r="AA2" s="153"/>
    </row>
    <row r="3" spans="1:39" ht="18">
      <c r="U3" s="153" t="s">
        <v>1</v>
      </c>
      <c r="AA3" s="153"/>
    </row>
    <row r="4" spans="1:39" ht="17">
      <c r="A4" s="464" t="s">
        <v>517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464"/>
      <c r="U4" s="464"/>
      <c r="V4" s="235"/>
      <c r="W4" s="235"/>
      <c r="X4" s="235"/>
      <c r="Y4" s="235"/>
      <c r="Z4" s="235"/>
      <c r="AA4" s="235"/>
    </row>
    <row r="5" spans="1:39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236"/>
    </row>
    <row r="6" spans="1:39" ht="16">
      <c r="A6" s="438" t="s">
        <v>650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156"/>
      <c r="W6" s="156"/>
      <c r="X6" s="156"/>
      <c r="Y6" s="156"/>
      <c r="Z6" s="156"/>
      <c r="AA6" s="156"/>
      <c r="AB6" s="236"/>
    </row>
    <row r="7" spans="1:39" ht="16">
      <c r="A7" s="377" t="s">
        <v>518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200"/>
      <c r="W7" s="200"/>
      <c r="X7" s="200"/>
      <c r="Y7" s="200"/>
      <c r="Z7" s="200"/>
      <c r="AA7" s="200"/>
      <c r="AB7" s="236"/>
    </row>
    <row r="8" spans="1:39" ht="16">
      <c r="A8" s="200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36"/>
    </row>
    <row r="9" spans="1:39" ht="16">
      <c r="A9" s="376" t="s">
        <v>651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138"/>
      <c r="W9" s="138"/>
      <c r="X9" s="138"/>
      <c r="Y9" s="138"/>
      <c r="Z9" s="138"/>
      <c r="AA9" s="138"/>
      <c r="AB9" s="236"/>
    </row>
    <row r="10" spans="1:39" s="237" customFormat="1">
      <c r="A10" s="465"/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AB10" s="234"/>
      <c r="AC10" s="234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39" s="237" customFormat="1">
      <c r="A11" s="462" t="s">
        <v>6</v>
      </c>
      <c r="B11" s="462" t="s">
        <v>7</v>
      </c>
      <c r="C11" s="462" t="s">
        <v>8</v>
      </c>
      <c r="D11" s="463" t="s">
        <v>138</v>
      </c>
      <c r="E11" s="463" t="s">
        <v>519</v>
      </c>
      <c r="F11" s="467" t="s">
        <v>520</v>
      </c>
      <c r="G11" s="468"/>
      <c r="H11" s="468"/>
      <c r="I11" s="468"/>
      <c r="J11" s="469"/>
      <c r="K11" s="473" t="s">
        <v>521</v>
      </c>
      <c r="L11" s="467" t="s">
        <v>522</v>
      </c>
      <c r="M11" s="469"/>
      <c r="N11" s="462" t="s">
        <v>523</v>
      </c>
      <c r="O11" s="476" t="s">
        <v>524</v>
      </c>
      <c r="P11" s="479" t="s">
        <v>525</v>
      </c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1"/>
      <c r="AB11" s="234"/>
      <c r="AC11" s="234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</row>
    <row r="12" spans="1:39" s="237" customFormat="1" ht="39" customHeight="1">
      <c r="A12" s="462"/>
      <c r="B12" s="462"/>
      <c r="C12" s="462"/>
      <c r="D12" s="463"/>
      <c r="E12" s="463"/>
      <c r="F12" s="470"/>
      <c r="G12" s="471"/>
      <c r="H12" s="471"/>
      <c r="I12" s="471"/>
      <c r="J12" s="472"/>
      <c r="K12" s="474"/>
      <c r="L12" s="470"/>
      <c r="M12" s="472"/>
      <c r="N12" s="462"/>
      <c r="O12" s="477"/>
      <c r="P12" s="466" t="s">
        <v>526</v>
      </c>
      <c r="Q12" s="466"/>
      <c r="R12" s="466" t="s">
        <v>527</v>
      </c>
      <c r="S12" s="466"/>
      <c r="T12" s="482" t="s">
        <v>528</v>
      </c>
      <c r="U12" s="483"/>
      <c r="V12" s="466" t="s">
        <v>529</v>
      </c>
      <c r="W12" s="466"/>
      <c r="X12" s="466" t="s">
        <v>530</v>
      </c>
      <c r="Y12" s="466"/>
      <c r="Z12" s="466" t="s">
        <v>531</v>
      </c>
      <c r="AA12" s="466"/>
      <c r="AB12" s="234"/>
      <c r="AC12" s="234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</row>
    <row r="13" spans="1:39" s="237" customFormat="1" ht="147">
      <c r="A13" s="462"/>
      <c r="B13" s="462"/>
      <c r="C13" s="462"/>
      <c r="D13" s="463"/>
      <c r="E13" s="463"/>
      <c r="F13" s="71" t="s">
        <v>156</v>
      </c>
      <c r="G13" s="71" t="s">
        <v>157</v>
      </c>
      <c r="H13" s="71" t="s">
        <v>532</v>
      </c>
      <c r="I13" s="140" t="s">
        <v>159</v>
      </c>
      <c r="J13" s="71" t="s">
        <v>160</v>
      </c>
      <c r="K13" s="475"/>
      <c r="L13" s="64" t="s">
        <v>533</v>
      </c>
      <c r="M13" s="64" t="s">
        <v>534</v>
      </c>
      <c r="N13" s="462"/>
      <c r="O13" s="478"/>
      <c r="P13" s="238" t="s">
        <v>535</v>
      </c>
      <c r="Q13" s="238" t="s">
        <v>536</v>
      </c>
      <c r="R13" s="238" t="s">
        <v>535</v>
      </c>
      <c r="S13" s="238" t="s">
        <v>536</v>
      </c>
      <c r="T13" s="238" t="s">
        <v>656</v>
      </c>
      <c r="U13" s="238" t="s">
        <v>657</v>
      </c>
      <c r="V13" s="238" t="s">
        <v>535</v>
      </c>
      <c r="W13" s="238" t="s">
        <v>536</v>
      </c>
      <c r="X13" s="238" t="s">
        <v>535</v>
      </c>
      <c r="Y13" s="238" t="s">
        <v>536</v>
      </c>
      <c r="Z13" s="238" t="s">
        <v>535</v>
      </c>
      <c r="AA13" s="238" t="s">
        <v>536</v>
      </c>
      <c r="AB13" s="234"/>
      <c r="AC13" s="234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</row>
    <row r="14" spans="1:39" s="237" customFormat="1">
      <c r="A14" s="66">
        <v>1</v>
      </c>
      <c r="B14" s="66">
        <v>2</v>
      </c>
      <c r="C14" s="66">
        <v>3</v>
      </c>
      <c r="D14" s="66">
        <v>4</v>
      </c>
      <c r="E14" s="66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  <c r="L14" s="66">
        <v>12</v>
      </c>
      <c r="M14" s="66">
        <v>13</v>
      </c>
      <c r="N14" s="66">
        <v>14</v>
      </c>
      <c r="O14" s="66">
        <v>15</v>
      </c>
      <c r="P14" s="239" t="s">
        <v>537</v>
      </c>
      <c r="Q14" s="239" t="s">
        <v>538</v>
      </c>
      <c r="R14" s="239" t="s">
        <v>539</v>
      </c>
      <c r="S14" s="239" t="s">
        <v>540</v>
      </c>
      <c r="T14" s="239" t="s">
        <v>541</v>
      </c>
      <c r="U14" s="239" t="s">
        <v>542</v>
      </c>
      <c r="V14" s="239" t="s">
        <v>543</v>
      </c>
      <c r="W14" s="239" t="s">
        <v>544</v>
      </c>
      <c r="X14" s="239" t="s">
        <v>545</v>
      </c>
      <c r="Y14" s="239" t="s">
        <v>546</v>
      </c>
      <c r="Z14" s="239" t="s">
        <v>547</v>
      </c>
      <c r="AA14" s="239" t="s">
        <v>548</v>
      </c>
      <c r="AB14" s="234"/>
      <c r="AC14" s="234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</row>
    <row r="15" spans="1:39" ht="16">
      <c r="A15" s="72" t="s">
        <v>44</v>
      </c>
      <c r="B15" s="148" t="s">
        <v>123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39" s="247" customFormat="1" ht="48">
      <c r="A16" s="178" t="s">
        <v>70</v>
      </c>
      <c r="B16" s="337" t="s">
        <v>71</v>
      </c>
      <c r="C16" s="339" t="s">
        <v>203</v>
      </c>
      <c r="D16" s="342">
        <f>D17</f>
        <v>5.6442500000000004</v>
      </c>
      <c r="E16" s="339"/>
      <c r="F16" s="367">
        <f>SUM(G16:J16)</f>
        <v>5.6442499999999995</v>
      </c>
      <c r="G16" s="339">
        <f>G17</f>
        <v>0</v>
      </c>
      <c r="H16" s="339">
        <f t="shared" ref="H16:K16" si="0">H17</f>
        <v>0</v>
      </c>
      <c r="I16" s="367">
        <f t="shared" si="0"/>
        <v>5.2982499999999995</v>
      </c>
      <c r="J16" s="367">
        <f t="shared" si="0"/>
        <v>0.34599999999999997</v>
      </c>
      <c r="K16" s="367">
        <f t="shared" si="0"/>
        <v>4.7832627118644062</v>
      </c>
      <c r="L16" s="339" t="s">
        <v>203</v>
      </c>
      <c r="M16" s="339" t="s">
        <v>203</v>
      </c>
      <c r="N16" s="339"/>
      <c r="O16" s="339" t="s">
        <v>203</v>
      </c>
      <c r="P16" s="339"/>
      <c r="Q16" s="339"/>
      <c r="R16" s="339"/>
      <c r="S16" s="339"/>
      <c r="T16" s="339">
        <f>T17</f>
        <v>0</v>
      </c>
      <c r="U16" s="339">
        <f>U17</f>
        <v>1.65</v>
      </c>
      <c r="V16" s="339"/>
      <c r="W16" s="339"/>
      <c r="X16" s="339"/>
      <c r="Y16" s="339"/>
      <c r="Z16" s="339"/>
      <c r="AA16" s="245"/>
      <c r="AB16" s="311"/>
      <c r="AC16" s="311"/>
    </row>
    <row r="17" spans="1:29" s="251" customFormat="1" ht="26">
      <c r="A17" s="8" t="s">
        <v>72</v>
      </c>
      <c r="B17" s="298" t="s">
        <v>73</v>
      </c>
      <c r="C17" s="340" t="s">
        <v>203</v>
      </c>
      <c r="D17" s="344">
        <f>D18</f>
        <v>5.6442500000000004</v>
      </c>
      <c r="E17" s="340"/>
      <c r="F17" s="367">
        <f t="shared" ref="F17:F24" si="1">SUM(G17:J17)</f>
        <v>5.6442499999999995</v>
      </c>
      <c r="G17" s="340">
        <f>G18</f>
        <v>0</v>
      </c>
      <c r="H17" s="340">
        <f t="shared" ref="H17:K17" si="2">H18</f>
        <v>0</v>
      </c>
      <c r="I17" s="368">
        <f t="shared" si="2"/>
        <v>5.2982499999999995</v>
      </c>
      <c r="J17" s="368">
        <f t="shared" si="2"/>
        <v>0.34599999999999997</v>
      </c>
      <c r="K17" s="368">
        <f t="shared" si="2"/>
        <v>4.7832627118644062</v>
      </c>
      <c r="L17" s="340" t="s">
        <v>203</v>
      </c>
      <c r="M17" s="340" t="s">
        <v>203</v>
      </c>
      <c r="N17" s="340"/>
      <c r="O17" s="340" t="s">
        <v>203</v>
      </c>
      <c r="P17" s="340"/>
      <c r="Q17" s="340"/>
      <c r="R17" s="340"/>
      <c r="S17" s="340"/>
      <c r="T17" s="340">
        <f>T18</f>
        <v>0</v>
      </c>
      <c r="U17" s="340">
        <f>U18</f>
        <v>1.65</v>
      </c>
      <c r="V17" s="340"/>
      <c r="W17" s="340"/>
      <c r="X17" s="340"/>
      <c r="Y17" s="340"/>
      <c r="Z17" s="340"/>
      <c r="AA17" s="248"/>
      <c r="AB17" s="250"/>
      <c r="AC17" s="250"/>
    </row>
    <row r="18" spans="1:29" s="319" customFormat="1" ht="47" customHeight="1">
      <c r="A18" s="165" t="s">
        <v>72</v>
      </c>
      <c r="B18" s="338" t="s">
        <v>629</v>
      </c>
      <c r="C18" s="341" t="s">
        <v>203</v>
      </c>
      <c r="D18" s="343">
        <f>'Ф 4'!BK48*1.18</f>
        <v>5.6442500000000004</v>
      </c>
      <c r="E18" s="346" t="s">
        <v>652</v>
      </c>
      <c r="F18" s="367">
        <f t="shared" si="1"/>
        <v>5.6442499999999995</v>
      </c>
      <c r="G18" s="341">
        <f>Ф2!BD25</f>
        <v>0</v>
      </c>
      <c r="H18" s="341">
        <f>Ф2!BE25</f>
        <v>0</v>
      </c>
      <c r="I18" s="369">
        <f>Ф2!BF25</f>
        <v>5.2982499999999995</v>
      </c>
      <c r="J18" s="369">
        <f>Ф2!BG25</f>
        <v>0.34599999999999997</v>
      </c>
      <c r="K18" s="369">
        <f>F18/1.18</f>
        <v>4.7832627118644062</v>
      </c>
      <c r="L18" s="341">
        <v>2019</v>
      </c>
      <c r="M18" s="369">
        <f>K18</f>
        <v>4.7832627118644062</v>
      </c>
      <c r="N18" s="336" t="s">
        <v>653</v>
      </c>
      <c r="O18" s="341" t="s">
        <v>203</v>
      </c>
      <c r="P18" s="341"/>
      <c r="Q18" s="341"/>
      <c r="R18" s="341"/>
      <c r="S18" s="341"/>
      <c r="T18" s="341">
        <v>0</v>
      </c>
      <c r="U18" s="366">
        <f>'Ф 4'!BN48</f>
        <v>1.65</v>
      </c>
      <c r="V18" s="341"/>
      <c r="W18" s="341"/>
      <c r="X18" s="341"/>
      <c r="Y18" s="341"/>
      <c r="Z18" s="341"/>
      <c r="AA18" s="316"/>
      <c r="AB18" s="318"/>
      <c r="AC18" s="318"/>
    </row>
    <row r="19" spans="1:29" s="247" customFormat="1" ht="32">
      <c r="A19" s="306" t="s">
        <v>78</v>
      </c>
      <c r="B19" s="282" t="s">
        <v>79</v>
      </c>
      <c r="C19" s="339"/>
      <c r="D19" s="342">
        <f>D20</f>
        <v>2.6167797999999993</v>
      </c>
      <c r="E19" s="347"/>
      <c r="F19" s="367">
        <f>F20</f>
        <v>2.6167797999999998</v>
      </c>
      <c r="G19" s="339">
        <f t="shared" ref="G19:K19" si="3">G20</f>
        <v>0</v>
      </c>
      <c r="H19" s="339">
        <f t="shared" si="3"/>
        <v>0</v>
      </c>
      <c r="I19" s="367">
        <f t="shared" si="3"/>
        <v>2.4727797999999996</v>
      </c>
      <c r="J19" s="367">
        <f t="shared" si="3"/>
        <v>0.14399999999999999</v>
      </c>
      <c r="K19" s="367">
        <f t="shared" si="3"/>
        <v>2.2176100000000001</v>
      </c>
      <c r="L19" s="339"/>
      <c r="M19" s="367"/>
      <c r="N19" s="309"/>
      <c r="O19" s="339"/>
      <c r="P19" s="339"/>
      <c r="Q19" s="339"/>
      <c r="R19" s="339"/>
      <c r="S19" s="339"/>
      <c r="T19" s="339"/>
      <c r="U19" s="245"/>
      <c r="V19" s="339"/>
      <c r="W19" s="339"/>
      <c r="X19" s="339" t="str">
        <f t="shared" ref="X19:Y21" si="4">X20</f>
        <v>0.063</v>
      </c>
      <c r="Y19" s="339">
        <f t="shared" si="4"/>
        <v>0.8</v>
      </c>
      <c r="Z19" s="339"/>
      <c r="AA19" s="245"/>
      <c r="AB19" s="311"/>
      <c r="AC19" s="311"/>
    </row>
    <row r="20" spans="1:29" s="251" customFormat="1" ht="16">
      <c r="A20" s="232" t="s">
        <v>80</v>
      </c>
      <c r="B20" s="9" t="s">
        <v>81</v>
      </c>
      <c r="C20" s="340"/>
      <c r="D20" s="344">
        <f>D21</f>
        <v>2.6167797999999993</v>
      </c>
      <c r="E20" s="348"/>
      <c r="F20" s="368">
        <f>F21</f>
        <v>2.6167797999999998</v>
      </c>
      <c r="G20" s="340">
        <f t="shared" ref="G20:K20" si="5">G21</f>
        <v>0</v>
      </c>
      <c r="H20" s="340">
        <f t="shared" si="5"/>
        <v>0</v>
      </c>
      <c r="I20" s="368">
        <f t="shared" si="5"/>
        <v>2.4727797999999996</v>
      </c>
      <c r="J20" s="368">
        <f t="shared" si="5"/>
        <v>0.14399999999999999</v>
      </c>
      <c r="K20" s="368">
        <f t="shared" si="5"/>
        <v>2.2176100000000001</v>
      </c>
      <c r="L20" s="340"/>
      <c r="M20" s="368"/>
      <c r="N20" s="349"/>
      <c r="O20" s="340"/>
      <c r="P20" s="340"/>
      <c r="Q20" s="340"/>
      <c r="R20" s="340"/>
      <c r="S20" s="340"/>
      <c r="T20" s="340"/>
      <c r="U20" s="248"/>
      <c r="V20" s="340"/>
      <c r="W20" s="340"/>
      <c r="X20" s="340" t="str">
        <f t="shared" si="4"/>
        <v>0.063</v>
      </c>
      <c r="Y20" s="340">
        <f t="shared" si="4"/>
        <v>0.8</v>
      </c>
      <c r="Z20" s="340"/>
      <c r="AA20" s="248"/>
      <c r="AB20" s="250"/>
      <c r="AC20" s="250"/>
    </row>
    <row r="21" spans="1:29" s="251" customFormat="1" ht="32">
      <c r="A21" s="232" t="s">
        <v>80</v>
      </c>
      <c r="B21" s="350" t="str">
        <f>'Ф 10'!B43</f>
        <v>Реконструкция, модернизация, техническое перевооружение  трансформаторных и иных подстанций, распределительных пунктов, всего, в том числе:</v>
      </c>
      <c r="C21" s="340"/>
      <c r="D21" s="351">
        <f>D22</f>
        <v>2.6167797999999993</v>
      </c>
      <c r="E21" s="348"/>
      <c r="F21" s="368">
        <f>F22</f>
        <v>2.6167797999999998</v>
      </c>
      <c r="G21" s="340">
        <f t="shared" ref="G21:K21" si="6">G22</f>
        <v>0</v>
      </c>
      <c r="H21" s="340">
        <f t="shared" si="6"/>
        <v>0</v>
      </c>
      <c r="I21" s="368">
        <f t="shared" si="6"/>
        <v>2.4727797999999996</v>
      </c>
      <c r="J21" s="368">
        <f t="shared" si="6"/>
        <v>0.14399999999999999</v>
      </c>
      <c r="K21" s="368">
        <f t="shared" si="6"/>
        <v>2.2176100000000001</v>
      </c>
      <c r="L21" s="340"/>
      <c r="M21" s="368"/>
      <c r="N21" s="349"/>
      <c r="O21" s="340"/>
      <c r="P21" s="340"/>
      <c r="Q21" s="340"/>
      <c r="R21" s="340"/>
      <c r="S21" s="340"/>
      <c r="T21" s="340"/>
      <c r="U21" s="248"/>
      <c r="V21" s="340"/>
      <c r="W21" s="340"/>
      <c r="X21" s="340" t="str">
        <f t="shared" si="4"/>
        <v>0.063</v>
      </c>
      <c r="Y21" s="340">
        <f t="shared" si="4"/>
        <v>0.8</v>
      </c>
      <c r="Z21" s="340"/>
      <c r="AA21" s="248"/>
      <c r="AB21" s="250"/>
      <c r="AC21" s="250"/>
    </row>
    <row r="22" spans="1:29" s="319" customFormat="1" ht="71" customHeight="1">
      <c r="A22" s="330" t="s">
        <v>80</v>
      </c>
      <c r="B22" s="331" t="s">
        <v>622</v>
      </c>
      <c r="C22" s="341"/>
      <c r="D22" s="343">
        <f>'Ф 4'!BK53*1.18</f>
        <v>2.6167797999999993</v>
      </c>
      <c r="E22" s="346" t="s">
        <v>652</v>
      </c>
      <c r="F22" s="367">
        <f t="shared" si="1"/>
        <v>2.6167797999999998</v>
      </c>
      <c r="G22" s="341">
        <f>Ф2!BD29</f>
        <v>0</v>
      </c>
      <c r="H22" s="341">
        <f>Ф2!BE29</f>
        <v>0</v>
      </c>
      <c r="I22" s="369">
        <f>Ф2!BF29</f>
        <v>2.4727797999999996</v>
      </c>
      <c r="J22" s="369">
        <f>Ф2!BG29</f>
        <v>0.14399999999999999</v>
      </c>
      <c r="K22" s="369">
        <f>F22/1.18</f>
        <v>2.2176100000000001</v>
      </c>
      <c r="L22" s="365">
        <v>2020</v>
      </c>
      <c r="M22" s="370">
        <f>K22</f>
        <v>2.2176100000000001</v>
      </c>
      <c r="N22" s="336" t="s">
        <v>655</v>
      </c>
      <c r="O22" s="341"/>
      <c r="P22" s="341"/>
      <c r="Q22" s="341"/>
      <c r="R22" s="341"/>
      <c r="S22" s="341"/>
      <c r="T22" s="341"/>
      <c r="U22" s="316"/>
      <c r="V22" s="341"/>
      <c r="W22" s="341"/>
      <c r="X22" s="341" t="s">
        <v>658</v>
      </c>
      <c r="Y22" s="341">
        <v>0.8</v>
      </c>
      <c r="Z22" s="341"/>
      <c r="AA22" s="316"/>
      <c r="AB22" s="318"/>
      <c r="AC22" s="318"/>
    </row>
    <row r="23" spans="1:29" s="247" customFormat="1" ht="16">
      <c r="A23" s="178" t="s">
        <v>673</v>
      </c>
      <c r="B23" s="345" t="s">
        <v>120</v>
      </c>
      <c r="C23" s="245" t="s">
        <v>203</v>
      </c>
      <c r="D23" s="362">
        <f>D24</f>
        <v>3.0833649439999999</v>
      </c>
      <c r="E23" s="245" t="s">
        <v>203</v>
      </c>
      <c r="F23" s="367">
        <f t="shared" si="1"/>
        <v>3.0824778999999993</v>
      </c>
      <c r="G23" s="364">
        <f>G24</f>
        <v>0</v>
      </c>
      <c r="H23" s="364">
        <f t="shared" ref="H23:K23" si="7">H24</f>
        <v>0</v>
      </c>
      <c r="I23" s="362">
        <f t="shared" si="7"/>
        <v>2.9384778999999992</v>
      </c>
      <c r="J23" s="362">
        <f t="shared" si="7"/>
        <v>0.14399999999999999</v>
      </c>
      <c r="K23" s="362">
        <f t="shared" si="7"/>
        <v>2.6122694067796606</v>
      </c>
      <c r="L23" s="364" t="s">
        <v>203</v>
      </c>
      <c r="M23" s="362" t="s">
        <v>203</v>
      </c>
      <c r="N23" s="245" t="s">
        <v>203</v>
      </c>
      <c r="O23" s="245" t="s">
        <v>203</v>
      </c>
      <c r="P23" s="245" t="s">
        <v>203</v>
      </c>
      <c r="Q23" s="245" t="s">
        <v>203</v>
      </c>
      <c r="R23" s="245" t="s">
        <v>203</v>
      </c>
      <c r="S23" s="245" t="s">
        <v>203</v>
      </c>
      <c r="T23" s="245">
        <f>T24</f>
        <v>0</v>
      </c>
      <c r="U23" s="245">
        <f>U24</f>
        <v>1.28</v>
      </c>
      <c r="V23" s="245" t="s">
        <v>203</v>
      </c>
      <c r="W23" s="245" t="s">
        <v>203</v>
      </c>
      <c r="X23" s="245" t="s">
        <v>203</v>
      </c>
      <c r="Y23" s="245" t="s">
        <v>203</v>
      </c>
      <c r="Z23" s="245" t="s">
        <v>203</v>
      </c>
      <c r="AA23" s="245" t="s">
        <v>203</v>
      </c>
      <c r="AB23" s="311"/>
      <c r="AC23" s="311"/>
    </row>
    <row r="24" spans="1:29" s="319" customFormat="1" ht="64">
      <c r="A24" s="165" t="s">
        <v>674</v>
      </c>
      <c r="B24" s="307" t="s">
        <v>624</v>
      </c>
      <c r="C24" s="316"/>
      <c r="D24" s="363">
        <f>'Ф 4'!BK74*1.18</f>
        <v>3.0833649439999999</v>
      </c>
      <c r="E24" s="346" t="s">
        <v>652</v>
      </c>
      <c r="F24" s="367">
        <f t="shared" si="1"/>
        <v>3.0824778999999993</v>
      </c>
      <c r="G24" s="365">
        <f>Ф2!BD31</f>
        <v>0</v>
      </c>
      <c r="H24" s="365">
        <f>Ф2!BE31</f>
        <v>0</v>
      </c>
      <c r="I24" s="370">
        <f>Ф2!BF31</f>
        <v>2.9384778999999992</v>
      </c>
      <c r="J24" s="370">
        <f>Ф2!BG31</f>
        <v>0.14399999999999999</v>
      </c>
      <c r="K24" s="369">
        <f>F24/1.18</f>
        <v>2.6122694067796606</v>
      </c>
      <c r="L24" s="365">
        <v>2020</v>
      </c>
      <c r="M24" s="370">
        <f>K24</f>
        <v>2.6122694067796606</v>
      </c>
      <c r="N24" s="336" t="s">
        <v>654</v>
      </c>
      <c r="O24" s="316" t="s">
        <v>203</v>
      </c>
      <c r="P24" s="316"/>
      <c r="Q24" s="316"/>
      <c r="R24" s="316"/>
      <c r="S24" s="316"/>
      <c r="T24" s="316">
        <v>0</v>
      </c>
      <c r="U24" s="371">
        <f>'Ф 5 (20н)'!AJ74</f>
        <v>1.28</v>
      </c>
      <c r="V24" s="316"/>
      <c r="W24" s="316"/>
      <c r="X24" s="316"/>
      <c r="Y24" s="316"/>
      <c r="Z24" s="316"/>
      <c r="AA24" s="316"/>
      <c r="AB24" s="318"/>
      <c r="AC24" s="318"/>
    </row>
  </sheetData>
  <mergeCells count="22">
    <mergeCell ref="X12:Y12"/>
    <mergeCell ref="Z12:AA12"/>
    <mergeCell ref="F11:J12"/>
    <mergeCell ref="K11:K13"/>
    <mergeCell ref="L11:M12"/>
    <mergeCell ref="N11:N13"/>
    <mergeCell ref="O11:O13"/>
    <mergeCell ref="P11:AA11"/>
    <mergeCell ref="P12:Q12"/>
    <mergeCell ref="R12:S12"/>
    <mergeCell ref="T12:U12"/>
    <mergeCell ref="V12:W12"/>
    <mergeCell ref="A4:U4"/>
    <mergeCell ref="A6:U6"/>
    <mergeCell ref="A7:U7"/>
    <mergeCell ref="A9:U9"/>
    <mergeCell ref="A10:T10"/>
    <mergeCell ref="A11:A13"/>
    <mergeCell ref="B11:B13"/>
    <mergeCell ref="C11:C13"/>
    <mergeCell ref="D11:D13"/>
    <mergeCell ref="E11:E13"/>
  </mergeCells>
  <pageMargins left="0.15748031496062992" right="0.15748031496062992" top="0.19685039370078741" bottom="0.33" header="0.11811023622047245" footer="0.15"/>
  <pageSetup paperSize="9" scale="3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84"/>
  <sheetViews>
    <sheetView workbookViewId="0">
      <selection activeCell="A5" sqref="A5:G5"/>
    </sheetView>
  </sheetViews>
  <sheetFormatPr baseColWidth="10" defaultColWidth="9.1640625" defaultRowHeight="14"/>
  <cols>
    <col min="1" max="1" width="12" style="80" customWidth="1"/>
    <col min="2" max="2" width="42.6640625" style="59" customWidth="1"/>
    <col min="3" max="3" width="24.5" style="59" customWidth="1"/>
    <col min="4" max="4" width="21.5" style="59" customWidth="1"/>
    <col min="5" max="5" width="12.5" style="59" customWidth="1"/>
    <col min="6" max="6" width="9.6640625" style="59" customWidth="1"/>
    <col min="7" max="7" width="10.83203125" style="59" customWidth="1"/>
    <col min="8" max="8" width="11.1640625" style="59" customWidth="1"/>
    <col min="9" max="12" width="10.6640625" style="59" customWidth="1"/>
    <col min="13" max="16384" width="9.1640625" style="59"/>
  </cols>
  <sheetData>
    <row r="1" spans="1:21" ht="18">
      <c r="G1" s="1" t="s">
        <v>589</v>
      </c>
    </row>
    <row r="2" spans="1:21" ht="18">
      <c r="G2" s="2" t="s">
        <v>0</v>
      </c>
    </row>
    <row r="3" spans="1:21" ht="18">
      <c r="G3" s="2" t="s">
        <v>1</v>
      </c>
    </row>
    <row r="5" spans="1:21" ht="33" customHeight="1">
      <c r="A5" s="489" t="s">
        <v>590</v>
      </c>
      <c r="B5" s="489"/>
      <c r="C5" s="489"/>
      <c r="D5" s="489"/>
      <c r="E5" s="489"/>
      <c r="F5" s="489"/>
      <c r="G5" s="489"/>
      <c r="H5" s="352"/>
      <c r="I5" s="352"/>
      <c r="J5" s="352"/>
      <c r="K5" s="352"/>
      <c r="L5" s="352"/>
    </row>
    <row r="6" spans="1:21" ht="16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21" ht="16">
      <c r="A7" s="490" t="s">
        <v>650</v>
      </c>
      <c r="B7" s="490"/>
      <c r="C7" s="490"/>
      <c r="D7" s="490"/>
      <c r="E7" s="490"/>
      <c r="F7" s="490"/>
      <c r="G7" s="490"/>
      <c r="H7" s="127"/>
      <c r="I7" s="127"/>
      <c r="J7" s="127"/>
      <c r="K7" s="127"/>
      <c r="L7" s="127"/>
      <c r="M7" s="62"/>
      <c r="N7" s="62"/>
      <c r="O7" s="62"/>
      <c r="P7" s="62"/>
      <c r="Q7" s="62"/>
      <c r="R7" s="62"/>
      <c r="S7" s="62"/>
      <c r="T7" s="70"/>
      <c r="U7" s="60"/>
    </row>
    <row r="8" spans="1:21" ht="16">
      <c r="A8" s="491" t="s">
        <v>636</v>
      </c>
      <c r="B8" s="491"/>
      <c r="C8" s="491"/>
      <c r="D8" s="491"/>
      <c r="E8" s="491"/>
      <c r="F8" s="491"/>
      <c r="G8" s="491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70"/>
      <c r="U8" s="60"/>
    </row>
    <row r="9" spans="1:21" ht="16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58"/>
      <c r="N9" s="58"/>
      <c r="O9" s="58"/>
      <c r="P9" s="58"/>
      <c r="Q9" s="58"/>
      <c r="R9" s="58"/>
      <c r="S9" s="58"/>
      <c r="T9" s="70"/>
      <c r="U9" s="60"/>
    </row>
    <row r="10" spans="1:21" ht="16">
      <c r="A10" s="376" t="s">
        <v>659</v>
      </c>
      <c r="B10" s="376"/>
      <c r="C10" s="376"/>
      <c r="D10" s="376"/>
      <c r="E10" s="376"/>
      <c r="F10" s="376"/>
      <c r="G10" s="376"/>
      <c r="H10" s="4"/>
      <c r="I10" s="4"/>
      <c r="J10" s="4"/>
      <c r="K10" s="4"/>
      <c r="L10" s="4"/>
    </row>
    <row r="11" spans="1:21" s="83" customFormat="1">
      <c r="B11" s="59"/>
      <c r="C11" s="59"/>
      <c r="D11" s="59"/>
      <c r="E11" s="59"/>
      <c r="F11" s="59"/>
      <c r="G11" s="59"/>
      <c r="H11" s="84"/>
    </row>
    <row r="12" spans="1:21" s="85" customFormat="1" ht="34.5" customHeight="1">
      <c r="A12" s="484" t="s">
        <v>591</v>
      </c>
      <c r="B12" s="485" t="s">
        <v>592</v>
      </c>
      <c r="C12" s="485" t="s">
        <v>593</v>
      </c>
      <c r="D12" s="485" t="s">
        <v>594</v>
      </c>
      <c r="E12" s="486" t="s">
        <v>595</v>
      </c>
      <c r="F12" s="487"/>
      <c r="G12" s="488"/>
    </row>
    <row r="13" spans="1:21" s="83" customFormat="1" ht="34.5" customHeight="1">
      <c r="A13" s="484"/>
      <c r="B13" s="485"/>
      <c r="C13" s="485"/>
      <c r="D13" s="485"/>
      <c r="E13" s="86" t="s">
        <v>601</v>
      </c>
      <c r="F13" s="86">
        <v>2020</v>
      </c>
      <c r="G13" s="86">
        <v>2021</v>
      </c>
    </row>
    <row r="14" spans="1:21" s="83" customFormat="1" ht="15.75" customHeight="1">
      <c r="A14" s="87">
        <v>1</v>
      </c>
      <c r="B14" s="65">
        <v>2</v>
      </c>
      <c r="C14" s="87">
        <v>3</v>
      </c>
      <c r="D14" s="65">
        <v>4</v>
      </c>
      <c r="E14" s="88" t="s">
        <v>596</v>
      </c>
      <c r="F14" s="88" t="s">
        <v>602</v>
      </c>
      <c r="G14" s="88" t="s">
        <v>603</v>
      </c>
    </row>
    <row r="15" spans="1:21" s="60" customFormat="1" ht="93.75" customHeight="1">
      <c r="A15" s="73">
        <v>1</v>
      </c>
      <c r="B15" s="76" t="s">
        <v>597</v>
      </c>
      <c r="C15" s="109" t="s">
        <v>599</v>
      </c>
      <c r="D15" s="76" t="s">
        <v>600</v>
      </c>
      <c r="E15" s="66">
        <v>1.0549999999999999</v>
      </c>
      <c r="F15" s="66">
        <v>1.0509999999999999</v>
      </c>
      <c r="G15" s="66">
        <v>1.048</v>
      </c>
    </row>
    <row r="16" spans="1:21" s="60" customFormat="1" ht="74.25" customHeight="1">
      <c r="A16" s="73">
        <v>2</v>
      </c>
      <c r="B16" s="76" t="s">
        <v>598</v>
      </c>
      <c r="C16" s="258" t="s">
        <v>203</v>
      </c>
      <c r="D16" s="258" t="s">
        <v>203</v>
      </c>
      <c r="E16" s="258" t="s">
        <v>203</v>
      </c>
      <c r="F16" s="258" t="s">
        <v>203</v>
      </c>
      <c r="G16" s="258" t="s">
        <v>203</v>
      </c>
    </row>
    <row r="17" spans="1:13" s="60" customFormat="1" ht="56">
      <c r="A17" s="73">
        <v>3</v>
      </c>
      <c r="B17" s="76" t="s">
        <v>598</v>
      </c>
      <c r="C17" s="258" t="s">
        <v>203</v>
      </c>
      <c r="D17" s="258" t="s">
        <v>203</v>
      </c>
      <c r="E17" s="258" t="s">
        <v>203</v>
      </c>
      <c r="F17" s="258" t="s">
        <v>203</v>
      </c>
      <c r="G17" s="258" t="s">
        <v>203</v>
      </c>
    </row>
    <row r="18" spans="1:13" s="60" customFormat="1">
      <c r="A18" s="90" t="s">
        <v>13</v>
      </c>
      <c r="B18" s="76" t="s">
        <v>13</v>
      </c>
      <c r="C18" s="76"/>
      <c r="D18" s="76"/>
      <c r="E18" s="89"/>
      <c r="F18" s="89"/>
      <c r="G18" s="89"/>
    </row>
    <row r="19" spans="1:13" s="60" customFormat="1">
      <c r="A19" s="61"/>
      <c r="B19" s="91"/>
      <c r="C19" s="91"/>
      <c r="D19" s="91"/>
      <c r="E19" s="91"/>
      <c r="F19" s="91"/>
      <c r="G19" s="91"/>
      <c r="H19" s="92"/>
      <c r="I19" s="93"/>
      <c r="J19" s="93"/>
      <c r="K19" s="93"/>
      <c r="L19" s="93"/>
      <c r="M19" s="59"/>
    </row>
    <row r="20" spans="1:13" s="60" customFormat="1">
      <c r="A20" s="61"/>
    </row>
    <row r="21" spans="1:13" s="60" customFormat="1">
      <c r="A21" s="372" t="s">
        <v>677</v>
      </c>
      <c r="D21" s="60" t="s">
        <v>678</v>
      </c>
    </row>
    <row r="22" spans="1:13" s="60" customFormat="1" ht="15">
      <c r="A22" s="61"/>
      <c r="H22" s="94"/>
      <c r="I22" s="95"/>
      <c r="J22" s="95"/>
      <c r="K22" s="95"/>
      <c r="L22" s="95"/>
      <c r="M22" s="96"/>
    </row>
    <row r="23" spans="1:13" s="60" customFormat="1" ht="15">
      <c r="A23" s="61"/>
      <c r="H23" s="94"/>
      <c r="I23" s="95"/>
      <c r="J23" s="95"/>
      <c r="K23" s="95"/>
      <c r="L23" s="95"/>
      <c r="M23" s="97"/>
    </row>
    <row r="24" spans="1:13" s="60" customFormat="1" ht="15">
      <c r="A24" s="61"/>
      <c r="H24" s="98"/>
      <c r="I24" s="98"/>
      <c r="J24" s="98"/>
      <c r="K24" s="98"/>
      <c r="L24" s="98"/>
      <c r="M24" s="99"/>
    </row>
    <row r="25" spans="1:13" s="60" customFormat="1" ht="16">
      <c r="A25" s="61"/>
      <c r="B25" s="100"/>
      <c r="C25" s="100"/>
      <c r="D25" s="100"/>
      <c r="E25" s="100"/>
      <c r="F25" s="100"/>
      <c r="G25" s="100"/>
      <c r="H25" s="101"/>
      <c r="I25" s="102"/>
      <c r="J25" s="102"/>
      <c r="K25" s="102"/>
      <c r="L25" s="102"/>
      <c r="M25" s="99"/>
    </row>
    <row r="26" spans="1:13" s="60" customFormat="1" ht="16">
      <c r="A26" s="61"/>
      <c r="B26" s="63"/>
      <c r="C26" s="63"/>
      <c r="D26" s="63"/>
      <c r="E26" s="63"/>
      <c r="F26" s="63"/>
      <c r="G26" s="63"/>
      <c r="H26" s="103"/>
      <c r="I26" s="102"/>
      <c r="J26" s="102"/>
      <c r="K26" s="102"/>
      <c r="L26" s="102"/>
      <c r="M26" s="99"/>
    </row>
    <row r="27" spans="1:13" ht="16">
      <c r="H27" s="104"/>
      <c r="I27" s="102"/>
      <c r="J27" s="102"/>
      <c r="K27" s="102"/>
      <c r="L27" s="102"/>
      <c r="M27" s="99"/>
    </row>
    <row r="28" spans="1:13" ht="15">
      <c r="H28" s="104"/>
      <c r="I28" s="100"/>
      <c r="J28" s="100"/>
      <c r="K28" s="100"/>
      <c r="L28" s="100"/>
      <c r="M28" s="99"/>
    </row>
    <row r="29" spans="1:13" ht="15">
      <c r="H29" s="104"/>
      <c r="I29" s="100"/>
      <c r="J29" s="100"/>
      <c r="K29" s="100"/>
      <c r="L29" s="100"/>
      <c r="M29" s="99"/>
    </row>
    <row r="30" spans="1:13" ht="15">
      <c r="H30" s="104"/>
      <c r="I30" s="100"/>
      <c r="J30" s="100"/>
      <c r="K30" s="100"/>
      <c r="L30" s="100"/>
      <c r="M30" s="99"/>
    </row>
    <row r="31" spans="1:13" ht="15">
      <c r="H31" s="104"/>
      <c r="I31" s="100"/>
      <c r="J31" s="100"/>
      <c r="K31" s="100"/>
      <c r="L31" s="100"/>
      <c r="M31" s="99"/>
    </row>
    <row r="32" spans="1:13" ht="15">
      <c r="H32" s="104"/>
      <c r="I32" s="100"/>
      <c r="J32" s="100"/>
      <c r="K32" s="100"/>
      <c r="L32" s="100"/>
      <c r="M32" s="99"/>
    </row>
    <row r="33" spans="8:13" ht="15">
      <c r="H33" s="104"/>
      <c r="I33" s="100"/>
      <c r="J33" s="100"/>
      <c r="K33" s="100"/>
      <c r="L33" s="100"/>
      <c r="M33" s="99"/>
    </row>
    <row r="34" spans="8:13" ht="15">
      <c r="H34" s="104"/>
      <c r="I34" s="100"/>
      <c r="J34" s="100"/>
      <c r="K34" s="100"/>
      <c r="L34" s="100"/>
      <c r="M34" s="99"/>
    </row>
    <row r="35" spans="8:13" ht="15">
      <c r="H35" s="104"/>
      <c r="I35" s="100"/>
      <c r="J35" s="100"/>
      <c r="K35" s="100"/>
      <c r="L35" s="100"/>
      <c r="M35" s="99"/>
    </row>
    <row r="36" spans="8:13" ht="15">
      <c r="H36" s="104"/>
      <c r="I36" s="100"/>
      <c r="J36" s="100"/>
      <c r="K36" s="100"/>
      <c r="L36" s="100"/>
      <c r="M36" s="99"/>
    </row>
    <row r="37" spans="8:13" ht="15">
      <c r="H37" s="104"/>
      <c r="I37" s="100"/>
      <c r="J37" s="100"/>
      <c r="K37" s="100"/>
      <c r="L37" s="100"/>
      <c r="M37" s="99"/>
    </row>
    <row r="38" spans="8:13" ht="15">
      <c r="H38" s="104"/>
      <c r="I38" s="100"/>
      <c r="J38" s="100"/>
      <c r="K38" s="100"/>
      <c r="L38" s="100"/>
      <c r="M38" s="99"/>
    </row>
    <row r="39" spans="8:13" ht="15">
      <c r="H39" s="104"/>
      <c r="I39" s="100"/>
      <c r="J39" s="100"/>
      <c r="K39" s="100"/>
      <c r="L39" s="100"/>
      <c r="M39" s="99"/>
    </row>
    <row r="40" spans="8:13" ht="15">
      <c r="H40" s="104"/>
      <c r="I40" s="100"/>
      <c r="J40" s="100"/>
      <c r="K40" s="100"/>
      <c r="L40" s="100"/>
      <c r="M40" s="99"/>
    </row>
    <row r="41" spans="8:13" ht="15">
      <c r="H41" s="104"/>
      <c r="I41" s="100"/>
      <c r="J41" s="100"/>
      <c r="K41" s="100"/>
      <c r="L41" s="100"/>
      <c r="M41" s="99"/>
    </row>
    <row r="42" spans="8:13" ht="15">
      <c r="H42" s="104"/>
      <c r="I42" s="100"/>
      <c r="J42" s="100"/>
      <c r="K42" s="100"/>
      <c r="L42" s="100"/>
      <c r="M42" s="99"/>
    </row>
    <row r="43" spans="8:13" ht="15">
      <c r="H43" s="104"/>
      <c r="I43" s="100"/>
      <c r="J43" s="100"/>
      <c r="K43" s="100"/>
      <c r="L43" s="100"/>
      <c r="M43" s="99"/>
    </row>
    <row r="44" spans="8:13" ht="15">
      <c r="H44" s="104"/>
      <c r="I44" s="100"/>
      <c r="J44" s="100"/>
      <c r="K44" s="100"/>
      <c r="L44" s="100"/>
      <c r="M44" s="99"/>
    </row>
    <row r="45" spans="8:13" ht="15">
      <c r="H45" s="104"/>
      <c r="I45" s="100"/>
      <c r="J45" s="100"/>
      <c r="K45" s="100"/>
      <c r="L45" s="100"/>
      <c r="M45" s="99"/>
    </row>
    <row r="46" spans="8:13" ht="16">
      <c r="H46" s="104"/>
      <c r="I46" s="102"/>
      <c r="J46" s="102"/>
      <c r="K46" s="102"/>
      <c r="L46" s="102"/>
      <c r="M46" s="99"/>
    </row>
    <row r="47" spans="8:13" ht="16">
      <c r="H47" s="104"/>
      <c r="I47" s="102"/>
      <c r="J47" s="102"/>
      <c r="K47" s="102"/>
      <c r="L47" s="102"/>
      <c r="M47" s="99"/>
    </row>
    <row r="48" spans="8:13" ht="16">
      <c r="H48" s="104"/>
      <c r="I48" s="102"/>
      <c r="J48" s="102"/>
      <c r="K48" s="102"/>
      <c r="L48" s="102"/>
      <c r="M48" s="99"/>
    </row>
    <row r="49" spans="1:13" ht="16">
      <c r="H49" s="104"/>
      <c r="I49" s="102"/>
      <c r="J49" s="102"/>
      <c r="K49" s="102"/>
      <c r="L49" s="102"/>
      <c r="M49" s="99"/>
    </row>
    <row r="50" spans="1:13" ht="16">
      <c r="H50" s="104"/>
      <c r="I50" s="102"/>
      <c r="J50" s="102"/>
      <c r="K50" s="102"/>
      <c r="L50" s="102"/>
      <c r="M50" s="99"/>
    </row>
    <row r="51" spans="1:13" s="60" customFormat="1">
      <c r="A51" s="61"/>
    </row>
    <row r="52" spans="1:13" s="60" customFormat="1">
      <c r="A52" s="61"/>
    </row>
    <row r="53" spans="1:13" s="60" customFormat="1">
      <c r="A53" s="61"/>
    </row>
    <row r="54" spans="1:13" s="60" customFormat="1">
      <c r="A54" s="61"/>
    </row>
    <row r="55" spans="1:13" ht="16">
      <c r="H55" s="104"/>
      <c r="I55" s="102"/>
      <c r="J55" s="102"/>
      <c r="K55" s="102"/>
      <c r="L55" s="102"/>
      <c r="M55" s="99"/>
    </row>
    <row r="56" spans="1:13" ht="16">
      <c r="H56" s="104"/>
      <c r="I56" s="102"/>
      <c r="J56" s="102"/>
      <c r="K56" s="102"/>
      <c r="L56" s="102"/>
      <c r="M56" s="99"/>
    </row>
    <row r="57" spans="1:13" ht="16">
      <c r="H57" s="104"/>
      <c r="I57" s="102"/>
      <c r="J57" s="102"/>
      <c r="K57" s="102"/>
      <c r="L57" s="102"/>
      <c r="M57" s="99"/>
    </row>
    <row r="58" spans="1:13" ht="16">
      <c r="H58" s="104"/>
      <c r="I58" s="102"/>
      <c r="J58" s="102"/>
      <c r="K58" s="102"/>
      <c r="L58" s="102"/>
      <c r="M58" s="99"/>
    </row>
    <row r="59" spans="1:13" ht="16">
      <c r="H59" s="104"/>
      <c r="I59" s="102"/>
      <c r="J59" s="102"/>
      <c r="K59" s="102"/>
      <c r="L59" s="102"/>
      <c r="M59" s="99"/>
    </row>
    <row r="60" spans="1:13" ht="16">
      <c r="H60" s="104"/>
      <c r="I60" s="102"/>
      <c r="J60" s="102"/>
      <c r="K60" s="102"/>
      <c r="L60" s="102"/>
      <c r="M60" s="99"/>
    </row>
    <row r="61" spans="1:13" ht="16">
      <c r="H61" s="104"/>
      <c r="I61" s="102"/>
      <c r="J61" s="102"/>
      <c r="K61" s="102"/>
      <c r="L61" s="102"/>
      <c r="M61" s="99"/>
    </row>
    <row r="62" spans="1:13" ht="16">
      <c r="H62" s="104"/>
      <c r="I62" s="102"/>
      <c r="J62" s="102"/>
      <c r="K62" s="102"/>
      <c r="L62" s="102"/>
      <c r="M62" s="99"/>
    </row>
    <row r="63" spans="1:13" ht="16">
      <c r="H63" s="104"/>
      <c r="I63" s="102"/>
      <c r="J63" s="102"/>
      <c r="K63" s="102"/>
      <c r="L63" s="102"/>
      <c r="M63" s="99"/>
    </row>
    <row r="64" spans="1:13" ht="16">
      <c r="H64" s="104"/>
      <c r="I64" s="102"/>
      <c r="J64" s="102"/>
      <c r="K64" s="102"/>
      <c r="L64" s="102"/>
      <c r="M64" s="99"/>
    </row>
    <row r="65" spans="1:13" ht="16">
      <c r="H65" s="104"/>
      <c r="I65" s="102"/>
      <c r="J65" s="102"/>
      <c r="K65" s="102"/>
      <c r="L65" s="102"/>
      <c r="M65" s="99"/>
    </row>
    <row r="66" spans="1:13" ht="16">
      <c r="H66" s="104"/>
      <c r="I66" s="102"/>
      <c r="J66" s="102"/>
      <c r="K66" s="102"/>
      <c r="L66" s="102"/>
      <c r="M66" s="99"/>
    </row>
    <row r="67" spans="1:13" ht="16">
      <c r="H67" s="104"/>
      <c r="I67" s="102"/>
      <c r="J67" s="102"/>
      <c r="K67" s="102"/>
      <c r="L67" s="102"/>
      <c r="M67" s="99"/>
    </row>
    <row r="68" spans="1:13" ht="16">
      <c r="H68" s="104"/>
      <c r="I68" s="102"/>
      <c r="J68" s="102"/>
      <c r="K68" s="102"/>
      <c r="L68" s="102"/>
      <c r="M68" s="99"/>
    </row>
    <row r="69" spans="1:13" ht="16">
      <c r="H69" s="104"/>
      <c r="I69" s="102"/>
      <c r="J69" s="102"/>
      <c r="K69" s="102"/>
      <c r="L69" s="102"/>
      <c r="M69" s="99"/>
    </row>
    <row r="70" spans="1:13" ht="16">
      <c r="H70" s="104"/>
      <c r="I70" s="102"/>
      <c r="J70" s="102"/>
      <c r="K70" s="102"/>
      <c r="L70" s="102"/>
      <c r="M70" s="99"/>
    </row>
    <row r="71" spans="1:13" ht="16">
      <c r="H71" s="104"/>
      <c r="I71" s="102"/>
      <c r="J71" s="102"/>
      <c r="K71" s="102"/>
      <c r="L71" s="102"/>
      <c r="M71" s="99"/>
    </row>
    <row r="72" spans="1:13" ht="16">
      <c r="H72" s="104"/>
      <c r="I72" s="102"/>
      <c r="J72" s="102"/>
      <c r="K72" s="102"/>
      <c r="L72" s="102"/>
      <c r="M72" s="99"/>
    </row>
    <row r="73" spans="1:13" ht="16">
      <c r="H73" s="104"/>
      <c r="I73" s="102"/>
      <c r="J73" s="102"/>
      <c r="K73" s="102"/>
      <c r="L73" s="102"/>
      <c r="M73" s="99"/>
    </row>
    <row r="74" spans="1:13" ht="16">
      <c r="H74" s="104"/>
      <c r="I74" s="102"/>
      <c r="J74" s="102"/>
      <c r="K74" s="102"/>
      <c r="L74" s="102"/>
      <c r="M74" s="99"/>
    </row>
    <row r="75" spans="1:13" s="60" customFormat="1">
      <c r="A75" s="61"/>
    </row>
    <row r="76" spans="1:13" ht="16">
      <c r="H76" s="104"/>
      <c r="I76" s="102"/>
      <c r="J76" s="102"/>
      <c r="K76" s="102"/>
      <c r="L76" s="102"/>
      <c r="M76" s="99"/>
    </row>
    <row r="77" spans="1:13" ht="15">
      <c r="H77" s="105"/>
      <c r="I77" s="106"/>
      <c r="J77" s="106"/>
      <c r="K77" s="106"/>
      <c r="L77" s="106"/>
      <c r="M77" s="107"/>
    </row>
    <row r="78" spans="1:13" ht="15">
      <c r="B78" s="108"/>
      <c r="C78" s="108"/>
      <c r="D78" s="108"/>
      <c r="E78" s="108"/>
      <c r="F78" s="108"/>
      <c r="G78" s="108"/>
      <c r="H78" s="105"/>
      <c r="I78" s="106"/>
      <c r="J78" s="106"/>
      <c r="K78" s="106"/>
      <c r="L78" s="106"/>
      <c r="M78" s="107"/>
    </row>
    <row r="79" spans="1:13" s="80" customFormat="1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</row>
    <row r="84" s="80" customFormat="1"/>
  </sheetData>
  <mergeCells count="9">
    <mergeCell ref="A5:G5"/>
    <mergeCell ref="A7:G7"/>
    <mergeCell ref="A8:G8"/>
    <mergeCell ref="A10:G10"/>
    <mergeCell ref="A12:A13"/>
    <mergeCell ref="B12:B13"/>
    <mergeCell ref="C12:C13"/>
    <mergeCell ref="D12:D13"/>
    <mergeCell ref="E12:G12"/>
  </mergeCells>
  <pageMargins left="0.18" right="0.22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B25"/>
  <sheetViews>
    <sheetView workbookViewId="0">
      <selection activeCell="L18" sqref="L18"/>
    </sheetView>
  </sheetViews>
  <sheetFormatPr baseColWidth="10" defaultColWidth="9.1640625" defaultRowHeight="16"/>
  <cols>
    <col min="1" max="1" width="8.33203125" style="67" customWidth="1"/>
    <col min="2" max="2" width="56.6640625" style="67" customWidth="1"/>
    <col min="3" max="3" width="13.1640625" style="67" customWidth="1"/>
    <col min="4" max="4" width="14.1640625" style="67" customWidth="1"/>
    <col min="5" max="5" width="18.83203125" style="67" customWidth="1"/>
    <col min="6" max="6" width="16.5" style="67" customWidth="1"/>
    <col min="7" max="7" width="16" style="67" customWidth="1"/>
    <col min="8" max="8" width="17" style="67" customWidth="1"/>
    <col min="9" max="10" width="6.5" style="67" customWidth="1"/>
    <col min="11" max="11" width="5.6640625" style="67" customWidth="1"/>
    <col min="12" max="12" width="5.5" style="67" customWidth="1"/>
    <col min="13" max="13" width="5" style="67" customWidth="1"/>
    <col min="14" max="14" width="4.83203125" style="67" customWidth="1"/>
    <col min="15" max="15" width="6.5" style="67" customWidth="1"/>
    <col min="16" max="16" width="7.1640625" style="67" customWidth="1"/>
    <col min="17" max="17" width="5.33203125" style="67" customWidth="1"/>
    <col min="18" max="18" width="5" style="67" customWidth="1"/>
    <col min="19" max="20" width="3.83203125" style="67" customWidth="1"/>
    <col min="21" max="21" width="4.6640625" style="67" customWidth="1"/>
    <col min="22" max="24" width="6.5" style="67" customWidth="1"/>
    <col min="25" max="25" width="4.5" style="67" customWidth="1"/>
    <col min="26" max="26" width="5.1640625" style="67" customWidth="1"/>
    <col min="27" max="27" width="4.5" style="67" customWidth="1"/>
    <col min="28" max="28" width="5" style="67" customWidth="1"/>
    <col min="29" max="31" width="6.5" style="67" customWidth="1"/>
    <col min="32" max="32" width="7" style="67" customWidth="1"/>
    <col min="33" max="33" width="6.5" style="67" customWidth="1"/>
    <col min="34" max="34" width="7.5" style="67" customWidth="1"/>
    <col min="35" max="35" width="4" style="67" customWidth="1"/>
    <col min="36" max="36" width="6.5" style="67" customWidth="1"/>
    <col min="37" max="37" width="18.5" style="67" customWidth="1"/>
    <col min="38" max="38" width="24.33203125" style="67" customWidth="1"/>
    <col min="39" max="39" width="14.5" style="67" customWidth="1"/>
    <col min="40" max="40" width="25.5" style="67" customWidth="1"/>
    <col min="41" max="41" width="12.5" style="67" customWidth="1"/>
    <col min="42" max="42" width="19.83203125" style="67" customWidth="1"/>
    <col min="43" max="44" width="4.6640625" style="67" customWidth="1"/>
    <col min="45" max="45" width="4.33203125" style="67" customWidth="1"/>
    <col min="46" max="46" width="4.5" style="67" customWidth="1"/>
    <col min="47" max="47" width="5.1640625" style="67" customWidth="1"/>
    <col min="48" max="48" width="5.6640625" style="67" customWidth="1"/>
    <col min="49" max="49" width="6.33203125" style="67" customWidth="1"/>
    <col min="50" max="50" width="6.5" style="67" customWidth="1"/>
    <col min="51" max="51" width="6.33203125" style="67" customWidth="1"/>
    <col min="52" max="53" width="5.6640625" style="67" customWidth="1"/>
    <col min="54" max="54" width="14.6640625" style="67" customWidth="1"/>
    <col min="55" max="64" width="5.6640625" style="67" customWidth="1"/>
    <col min="65" max="16384" width="9.1640625" style="67"/>
  </cols>
  <sheetData>
    <row r="1" spans="1:54" ht="18">
      <c r="F1" s="1" t="s">
        <v>604</v>
      </c>
      <c r="L1" s="15"/>
      <c r="M1" s="18"/>
      <c r="N1" s="15"/>
      <c r="O1" s="15"/>
      <c r="P1" s="15"/>
      <c r="Q1" s="15"/>
      <c r="R1" s="15"/>
      <c r="S1" s="15"/>
      <c r="T1" s="15"/>
      <c r="U1" s="15"/>
      <c r="V1" s="15"/>
    </row>
    <row r="2" spans="1:54" ht="18">
      <c r="F2" s="2" t="s">
        <v>0</v>
      </c>
      <c r="L2" s="15"/>
      <c r="M2" s="18"/>
      <c r="N2" s="15"/>
      <c r="O2" s="15"/>
      <c r="P2" s="15"/>
      <c r="Q2" s="15"/>
      <c r="R2" s="15"/>
      <c r="S2" s="15"/>
      <c r="T2" s="15"/>
      <c r="U2" s="15"/>
      <c r="V2" s="15"/>
    </row>
    <row r="3" spans="1:54" ht="18">
      <c r="F3" s="2" t="s">
        <v>1</v>
      </c>
      <c r="L3" s="15"/>
      <c r="M3" s="18"/>
      <c r="N3" s="15"/>
      <c r="O3" s="15"/>
      <c r="P3" s="15"/>
      <c r="Q3" s="15"/>
      <c r="R3" s="15"/>
      <c r="S3" s="15"/>
      <c r="T3" s="15"/>
      <c r="U3" s="15"/>
      <c r="V3" s="15"/>
    </row>
    <row r="4" spans="1:54" ht="18">
      <c r="F4" s="2"/>
      <c r="L4" s="15"/>
      <c r="M4" s="18"/>
      <c r="N4" s="15"/>
      <c r="O4" s="15"/>
      <c r="P4" s="15"/>
      <c r="Q4" s="15"/>
      <c r="R4" s="15"/>
      <c r="S4" s="15"/>
      <c r="T4" s="15"/>
      <c r="U4" s="15"/>
      <c r="V4" s="15"/>
    </row>
    <row r="5" spans="1:54">
      <c r="A5" s="494" t="s">
        <v>605</v>
      </c>
      <c r="B5" s="494"/>
      <c r="C5" s="494"/>
      <c r="D5" s="494"/>
      <c r="E5" s="494"/>
      <c r="F5" s="494"/>
      <c r="L5" s="15"/>
      <c r="M5" s="18"/>
      <c r="N5" s="15"/>
      <c r="O5" s="15"/>
      <c r="P5" s="15"/>
      <c r="Q5" s="15"/>
      <c r="R5" s="15"/>
      <c r="S5" s="15"/>
      <c r="T5" s="15"/>
      <c r="U5" s="15"/>
      <c r="V5" s="15"/>
    </row>
    <row r="6" spans="1:54">
      <c r="G6" s="15"/>
      <c r="H6" s="15"/>
      <c r="I6" s="15"/>
      <c r="J6" s="15"/>
      <c r="K6" s="15"/>
      <c r="L6" s="15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15"/>
      <c r="AB6" s="4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54">
      <c r="A7" s="490" t="s">
        <v>660</v>
      </c>
      <c r="B7" s="490"/>
      <c r="C7" s="490"/>
      <c r="D7" s="490"/>
      <c r="E7" s="490"/>
      <c r="F7" s="490"/>
      <c r="G7" s="62"/>
      <c r="H7" s="62"/>
      <c r="I7" s="62"/>
      <c r="J7" s="62"/>
      <c r="K7" s="62"/>
      <c r="L7" s="62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15"/>
      <c r="AB7" s="48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</row>
    <row r="8" spans="1:54">
      <c r="A8" s="490" t="s">
        <v>636</v>
      </c>
      <c r="B8" s="490"/>
      <c r="C8" s="490"/>
      <c r="D8" s="490"/>
      <c r="E8" s="490"/>
      <c r="F8" s="490"/>
      <c r="G8" s="127"/>
      <c r="H8" s="127"/>
      <c r="I8" s="127"/>
      <c r="J8" s="127"/>
      <c r="K8" s="127"/>
      <c r="L8" s="127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15"/>
      <c r="AB8" s="48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5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15"/>
      <c r="AB9" s="48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</row>
    <row r="10" spans="1:54" ht="26.25" customHeight="1">
      <c r="A10" s="376" t="s">
        <v>642</v>
      </c>
      <c r="B10" s="376"/>
      <c r="C10" s="376"/>
      <c r="D10" s="376"/>
      <c r="E10" s="376"/>
      <c r="F10" s="37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</row>
    <row r="11" spans="1:54" ht="15" customHeight="1">
      <c r="A11" s="69"/>
      <c r="B11" s="69"/>
      <c r="C11" s="69"/>
      <c r="D11" s="69"/>
      <c r="E11" s="69"/>
      <c r="F11" s="69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</row>
    <row r="12" spans="1:54" ht="18" customHeight="1">
      <c r="A12" s="423" t="s">
        <v>611</v>
      </c>
      <c r="B12" s="423"/>
      <c r="C12" s="423"/>
      <c r="D12" s="423"/>
      <c r="E12" s="423"/>
      <c r="F12" s="423"/>
      <c r="G12" s="133"/>
      <c r="H12" s="133"/>
      <c r="I12" s="133"/>
      <c r="J12" s="133"/>
      <c r="K12" s="133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</row>
    <row r="13" spans="1:54" ht="13.5" customHeight="1">
      <c r="A13" s="50"/>
      <c r="B13" s="50"/>
      <c r="C13" s="50"/>
      <c r="D13" s="50"/>
      <c r="E13" s="50"/>
      <c r="F13" s="50"/>
      <c r="G13" s="133"/>
      <c r="H13" s="133"/>
      <c r="I13" s="133"/>
      <c r="J13" s="133"/>
      <c r="K13" s="133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</row>
    <row r="14" spans="1:54" ht="36" customHeight="1">
      <c r="A14" s="492" t="s">
        <v>591</v>
      </c>
      <c r="B14" s="493" t="s">
        <v>606</v>
      </c>
      <c r="C14" s="493" t="s">
        <v>607</v>
      </c>
      <c r="D14" s="493" t="s">
        <v>608</v>
      </c>
      <c r="E14" s="493"/>
      <c r="F14" s="493"/>
      <c r="G14" s="355"/>
      <c r="H14" s="355"/>
      <c r="I14" s="56"/>
      <c r="J14" s="56"/>
      <c r="K14" s="56"/>
      <c r="L14" s="56"/>
      <c r="M14" s="56"/>
      <c r="N14" s="134"/>
      <c r="O14" s="13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54">
      <c r="A15" s="492"/>
      <c r="B15" s="493"/>
      <c r="C15" s="493"/>
      <c r="D15" s="68" t="s">
        <v>231</v>
      </c>
      <c r="E15" s="68" t="s">
        <v>232</v>
      </c>
      <c r="F15" s="68" t="s">
        <v>233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1:54">
      <c r="A16" s="128">
        <v>1</v>
      </c>
      <c r="B16" s="68">
        <v>2</v>
      </c>
      <c r="C16" s="128">
        <v>3</v>
      </c>
      <c r="D16" s="128">
        <v>5</v>
      </c>
      <c r="E16" s="68">
        <v>6</v>
      </c>
      <c r="F16" s="5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57" customHeight="1">
      <c r="A17" s="128">
        <v>1</v>
      </c>
      <c r="B17" s="131" t="s">
        <v>661</v>
      </c>
      <c r="C17" s="136"/>
      <c r="D17" s="132"/>
      <c r="E17" s="135"/>
      <c r="F17" s="13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64.5" customHeight="1">
      <c r="A18" s="126" t="s">
        <v>662</v>
      </c>
      <c r="B18" s="131" t="s">
        <v>664</v>
      </c>
      <c r="C18" s="137" t="s">
        <v>668</v>
      </c>
      <c r="D18" s="137">
        <v>0</v>
      </c>
      <c r="E18" s="137">
        <v>1.65</v>
      </c>
      <c r="F18" s="137">
        <v>0</v>
      </c>
    </row>
    <row r="19" spans="1:44" s="130" customFormat="1" ht="82.5" customHeight="1">
      <c r="A19" s="126">
        <v>2</v>
      </c>
      <c r="B19" s="131" t="s">
        <v>665</v>
      </c>
      <c r="C19" s="136"/>
      <c r="D19" s="135"/>
      <c r="E19" s="135"/>
      <c r="F19" s="135"/>
    </row>
    <row r="20" spans="1:44" s="130" customFormat="1">
      <c r="A20" s="126" t="s">
        <v>609</v>
      </c>
      <c r="B20" s="131" t="s">
        <v>666</v>
      </c>
      <c r="C20" s="136" t="s">
        <v>669</v>
      </c>
      <c r="D20" s="135">
        <v>0.8</v>
      </c>
      <c r="E20" s="137">
        <v>0</v>
      </c>
      <c r="F20" s="137">
        <v>0</v>
      </c>
    </row>
    <row r="21" spans="1:44" ht="21.75" customHeight="1">
      <c r="A21" s="126" t="s">
        <v>610</v>
      </c>
      <c r="B21" s="131" t="s">
        <v>667</v>
      </c>
      <c r="C21" s="354" t="s">
        <v>671</v>
      </c>
      <c r="D21" s="353">
        <v>4</v>
      </c>
      <c r="E21" s="137">
        <v>0</v>
      </c>
      <c r="F21" s="137">
        <v>0</v>
      </c>
    </row>
    <row r="22" spans="1:44" ht="60.75" customHeight="1">
      <c r="A22" s="126" t="s">
        <v>670</v>
      </c>
      <c r="B22" s="131" t="s">
        <v>663</v>
      </c>
      <c r="C22" s="137" t="s">
        <v>668</v>
      </c>
      <c r="D22" s="137">
        <f>'Ф 14'!U24</f>
        <v>1.28</v>
      </c>
      <c r="E22" s="137">
        <v>0</v>
      </c>
      <c r="F22" s="137">
        <v>0</v>
      </c>
    </row>
    <row r="24" spans="1:44">
      <c r="K24" s="129"/>
    </row>
    <row r="25" spans="1:44" s="60" customFormat="1" ht="14">
      <c r="A25" s="372" t="s">
        <v>677</v>
      </c>
      <c r="D25" s="60" t="s">
        <v>678</v>
      </c>
    </row>
  </sheetData>
  <mergeCells count="9">
    <mergeCell ref="A14:A15"/>
    <mergeCell ref="B14:B15"/>
    <mergeCell ref="C14:C15"/>
    <mergeCell ref="A5:F5"/>
    <mergeCell ref="A7:F7"/>
    <mergeCell ref="A8:F8"/>
    <mergeCell ref="A10:F10"/>
    <mergeCell ref="A12:F12"/>
    <mergeCell ref="D14:F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AF59"/>
  <sheetViews>
    <sheetView zoomScale="82" zoomScaleNormal="82" workbookViewId="0">
      <selection activeCell="B32" sqref="B32"/>
    </sheetView>
  </sheetViews>
  <sheetFormatPr baseColWidth="10" defaultColWidth="9.1640625" defaultRowHeight="16" outlineLevelRow="1"/>
  <cols>
    <col min="1" max="1" width="11.1640625" style="149" customWidth="1"/>
    <col min="2" max="2" width="73" style="150" customWidth="1"/>
    <col min="3" max="3" width="14.5" style="149" customWidth="1"/>
    <col min="4" max="8" width="9.33203125" style="149" customWidth="1"/>
    <col min="9" max="9" width="11.6640625" style="149" customWidth="1"/>
    <col min="10" max="12" width="9.33203125" style="149" customWidth="1"/>
    <col min="13" max="13" width="7.5" style="149" customWidth="1"/>
    <col min="14" max="14" width="9.33203125" style="149" customWidth="1"/>
    <col min="15" max="15" width="13.5" style="149" customWidth="1"/>
    <col min="16" max="19" width="9.33203125" style="149" customWidth="1"/>
    <col min="20" max="16384" width="9.1640625" style="149"/>
  </cols>
  <sheetData>
    <row r="2" spans="1:32">
      <c r="J2" s="152"/>
      <c r="K2" s="378"/>
      <c r="L2" s="378"/>
      <c r="M2" s="378"/>
      <c r="N2" s="378"/>
      <c r="O2" s="152"/>
    </row>
    <row r="3" spans="1:32">
      <c r="J3" s="154"/>
      <c r="K3" s="154"/>
      <c r="L3" s="154"/>
      <c r="M3" s="154"/>
      <c r="N3" s="154"/>
      <c r="O3" s="154"/>
    </row>
    <row r="4" spans="1:32" ht="18">
      <c r="A4" s="379" t="s">
        <v>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32" ht="18">
      <c r="A5" s="380" t="s">
        <v>126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7" spans="1:32" ht="18">
      <c r="A7" s="374" t="s">
        <v>634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32">
      <c r="A8" s="377" t="s">
        <v>636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</row>
    <row r="10" spans="1:32" ht="18">
      <c r="A10" s="374" t="s">
        <v>635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1:32" ht="18">
      <c r="A11" s="155"/>
      <c r="B11" s="156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156"/>
      <c r="R11" s="156"/>
      <c r="S11" s="156"/>
    </row>
    <row r="12" spans="1:32" s="154" customFormat="1" ht="18">
      <c r="A12" s="375" t="s">
        <v>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54" customFormat="1">
      <c r="A13" s="376" t="s">
        <v>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54" customFormat="1" ht="18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158" customFormat="1" ht="35.25" customHeight="1">
      <c r="A15" s="373" t="s">
        <v>6</v>
      </c>
      <c r="B15" s="373" t="s">
        <v>7</v>
      </c>
      <c r="C15" s="373" t="s">
        <v>8</v>
      </c>
      <c r="D15" s="373" t="s">
        <v>9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</row>
    <row r="16" spans="1:32" ht="79.5" customHeight="1">
      <c r="A16" s="373"/>
      <c r="B16" s="373"/>
      <c r="C16" s="373"/>
      <c r="D16" s="373" t="s">
        <v>10</v>
      </c>
      <c r="E16" s="373"/>
      <c r="F16" s="373"/>
      <c r="G16" s="373"/>
      <c r="H16" s="373"/>
      <c r="I16" s="373"/>
      <c r="J16" s="373" t="s">
        <v>11</v>
      </c>
      <c r="K16" s="373"/>
      <c r="L16" s="373"/>
      <c r="M16" s="373"/>
      <c r="N16" s="373"/>
      <c r="O16" s="373"/>
      <c r="P16" s="373" t="s">
        <v>12</v>
      </c>
      <c r="Q16" s="373"/>
      <c r="R16" s="373"/>
      <c r="S16" s="373"/>
    </row>
    <row r="17" spans="1:19" s="159" customFormat="1" ht="129" customHeight="1">
      <c r="A17" s="373"/>
      <c r="B17" s="373"/>
      <c r="C17" s="373"/>
      <c r="D17" s="373" t="s">
        <v>612</v>
      </c>
      <c r="E17" s="373"/>
      <c r="F17" s="373" t="s">
        <v>613</v>
      </c>
      <c r="G17" s="373"/>
      <c r="H17" s="373" t="s">
        <v>626</v>
      </c>
      <c r="I17" s="373"/>
      <c r="J17" s="373" t="s">
        <v>614</v>
      </c>
      <c r="K17" s="373"/>
      <c r="L17" s="373" t="s">
        <v>615</v>
      </c>
      <c r="M17" s="373"/>
      <c r="N17" s="373" t="s">
        <v>628</v>
      </c>
      <c r="O17" s="373"/>
      <c r="P17" s="373" t="s">
        <v>616</v>
      </c>
      <c r="Q17" s="373"/>
      <c r="R17" s="373" t="s">
        <v>617</v>
      </c>
      <c r="S17" s="373"/>
    </row>
    <row r="18" spans="1:19" ht="203">
      <c r="A18" s="373"/>
      <c r="B18" s="373"/>
      <c r="C18" s="373"/>
      <c r="D18" s="160" t="s">
        <v>124</v>
      </c>
      <c r="E18" s="160" t="s">
        <v>15</v>
      </c>
      <c r="F18" s="160" t="s">
        <v>14</v>
      </c>
      <c r="G18" s="160" t="s">
        <v>15</v>
      </c>
      <c r="H18" s="160" t="s">
        <v>14</v>
      </c>
      <c r="I18" s="160" t="s">
        <v>15</v>
      </c>
      <c r="J18" s="160" t="s">
        <v>14</v>
      </c>
      <c r="K18" s="160" t="s">
        <v>15</v>
      </c>
      <c r="L18" s="160" t="s">
        <v>14</v>
      </c>
      <c r="M18" s="160" t="s">
        <v>15</v>
      </c>
      <c r="N18" s="160" t="s">
        <v>14</v>
      </c>
      <c r="O18" s="160" t="s">
        <v>15</v>
      </c>
      <c r="P18" s="160" t="s">
        <v>14</v>
      </c>
      <c r="Q18" s="160" t="s">
        <v>15</v>
      </c>
      <c r="R18" s="160" t="s">
        <v>14</v>
      </c>
      <c r="S18" s="160" t="s">
        <v>15</v>
      </c>
    </row>
    <row r="19" spans="1:19" s="150" customFormat="1">
      <c r="A19" s="79">
        <v>1</v>
      </c>
      <c r="B19" s="74">
        <v>2</v>
      </c>
      <c r="C19" s="79">
        <v>3</v>
      </c>
      <c r="D19" s="161" t="s">
        <v>16</v>
      </c>
      <c r="E19" s="161" t="s">
        <v>17</v>
      </c>
      <c r="F19" s="161" t="s">
        <v>18</v>
      </c>
      <c r="G19" s="161" t="s">
        <v>19</v>
      </c>
      <c r="H19" s="161" t="s">
        <v>20</v>
      </c>
      <c r="I19" s="161" t="s">
        <v>20</v>
      </c>
      <c r="J19" s="161" t="s">
        <v>21</v>
      </c>
      <c r="K19" s="161" t="s">
        <v>22</v>
      </c>
      <c r="L19" s="161" t="s">
        <v>23</v>
      </c>
      <c r="M19" s="161" t="s">
        <v>24</v>
      </c>
      <c r="N19" s="161" t="s">
        <v>25</v>
      </c>
      <c r="O19" s="161" t="s">
        <v>25</v>
      </c>
      <c r="P19" s="161" t="s">
        <v>26</v>
      </c>
      <c r="Q19" s="161" t="s">
        <v>27</v>
      </c>
      <c r="R19" s="161" t="s">
        <v>28</v>
      </c>
      <c r="S19" s="161" t="s">
        <v>29</v>
      </c>
    </row>
    <row r="20" spans="1:19" s="175" customFormat="1">
      <c r="A20" s="178" t="s">
        <v>30</v>
      </c>
      <c r="B20" s="173" t="s">
        <v>31</v>
      </c>
      <c r="C20" s="176" t="s">
        <v>203</v>
      </c>
      <c r="D20" s="176" t="s">
        <v>203</v>
      </c>
      <c r="E20" s="176" t="s">
        <v>203</v>
      </c>
      <c r="F20" s="176" t="s">
        <v>203</v>
      </c>
      <c r="G20" s="176" t="s">
        <v>203</v>
      </c>
      <c r="H20" s="176" t="str">
        <f>H29</f>
        <v>нд</v>
      </c>
      <c r="I20" s="176" t="s">
        <v>203</v>
      </c>
      <c r="J20" s="176">
        <f>J33</f>
        <v>0.8</v>
      </c>
      <c r="K20" s="176" t="str">
        <f t="shared" ref="K20:L20" si="0">K33</f>
        <v>нд</v>
      </c>
      <c r="L20" s="176">
        <f t="shared" si="0"/>
        <v>4</v>
      </c>
      <c r="M20" s="176" t="s">
        <v>203</v>
      </c>
      <c r="N20" s="176">
        <f>N51</f>
        <v>1.276</v>
      </c>
      <c r="O20" s="176" t="s">
        <v>203</v>
      </c>
      <c r="P20" s="176" t="s">
        <v>203</v>
      </c>
      <c r="Q20" s="176" t="s">
        <v>203</v>
      </c>
      <c r="R20" s="176" t="s">
        <v>203</v>
      </c>
      <c r="S20" s="176" t="s">
        <v>203</v>
      </c>
    </row>
    <row r="21" spans="1:19" s="162" customFormat="1">
      <c r="A21" s="6" t="s">
        <v>32</v>
      </c>
      <c r="B21" s="14" t="s">
        <v>33</v>
      </c>
      <c r="C21" s="74" t="s">
        <v>203</v>
      </c>
      <c r="D21" s="74" t="s">
        <v>203</v>
      </c>
      <c r="E21" s="74" t="s">
        <v>203</v>
      </c>
      <c r="F21" s="74" t="s">
        <v>203</v>
      </c>
      <c r="G21" s="74" t="s">
        <v>203</v>
      </c>
      <c r="H21" s="74" t="s">
        <v>203</v>
      </c>
      <c r="I21" s="74" t="s">
        <v>203</v>
      </c>
      <c r="J21" s="74" t="s">
        <v>203</v>
      </c>
      <c r="K21" s="74" t="s">
        <v>203</v>
      </c>
      <c r="L21" s="74" t="s">
        <v>203</v>
      </c>
      <c r="M21" s="74" t="s">
        <v>203</v>
      </c>
      <c r="N21" s="74" t="s">
        <v>203</v>
      </c>
      <c r="O21" s="74" t="s">
        <v>203</v>
      </c>
      <c r="P21" s="74" t="s">
        <v>203</v>
      </c>
      <c r="Q21" s="74" t="s">
        <v>203</v>
      </c>
      <c r="R21" s="74" t="s">
        <v>203</v>
      </c>
      <c r="S21" s="74" t="s">
        <v>203</v>
      </c>
    </row>
    <row r="22" spans="1:19" s="162" customFormat="1" outlineLevel="1">
      <c r="A22" s="6" t="s">
        <v>34</v>
      </c>
      <c r="B22" s="14" t="s">
        <v>35</v>
      </c>
      <c r="C22" s="74" t="s">
        <v>203</v>
      </c>
      <c r="D22" s="74" t="s">
        <v>203</v>
      </c>
      <c r="E22" s="74" t="s">
        <v>203</v>
      </c>
      <c r="F22" s="74" t="s">
        <v>203</v>
      </c>
      <c r="G22" s="74" t="s">
        <v>203</v>
      </c>
      <c r="H22" s="74" t="s">
        <v>203</v>
      </c>
      <c r="I22" s="74" t="s">
        <v>203</v>
      </c>
      <c r="J22" s="74" t="s">
        <v>203</v>
      </c>
      <c r="K22" s="74" t="s">
        <v>203</v>
      </c>
      <c r="L22" s="74" t="s">
        <v>203</v>
      </c>
      <c r="M22" s="74" t="s">
        <v>203</v>
      </c>
      <c r="N22" s="74" t="s">
        <v>203</v>
      </c>
      <c r="O22" s="74" t="s">
        <v>203</v>
      </c>
      <c r="P22" s="74" t="s">
        <v>203</v>
      </c>
      <c r="Q22" s="74" t="s">
        <v>203</v>
      </c>
      <c r="R22" s="74" t="s">
        <v>203</v>
      </c>
      <c r="S22" s="74" t="s">
        <v>203</v>
      </c>
    </row>
    <row r="23" spans="1:19" s="162" customFormat="1" ht="32" outlineLevel="1">
      <c r="A23" s="6" t="s">
        <v>36</v>
      </c>
      <c r="B23" s="163" t="s">
        <v>37</v>
      </c>
      <c r="C23" s="74" t="s">
        <v>203</v>
      </c>
      <c r="D23" s="74" t="s">
        <v>203</v>
      </c>
      <c r="E23" s="74" t="s">
        <v>203</v>
      </c>
      <c r="F23" s="74" t="s">
        <v>203</v>
      </c>
      <c r="G23" s="74" t="s">
        <v>203</v>
      </c>
      <c r="H23" s="74" t="s">
        <v>203</v>
      </c>
      <c r="I23" s="74" t="s">
        <v>203</v>
      </c>
      <c r="J23" s="74" t="s">
        <v>203</v>
      </c>
      <c r="K23" s="74" t="s">
        <v>203</v>
      </c>
      <c r="L23" s="74" t="s">
        <v>203</v>
      </c>
      <c r="M23" s="74" t="s">
        <v>203</v>
      </c>
      <c r="N23" s="74" t="s">
        <v>203</v>
      </c>
      <c r="O23" s="74" t="s">
        <v>203</v>
      </c>
      <c r="P23" s="74" t="s">
        <v>203</v>
      </c>
      <c r="Q23" s="74" t="s">
        <v>203</v>
      </c>
      <c r="R23" s="74" t="s">
        <v>203</v>
      </c>
      <c r="S23" s="74" t="s">
        <v>203</v>
      </c>
    </row>
    <row r="24" spans="1:19" s="162" customFormat="1" outlineLevel="1">
      <c r="A24" s="6" t="s">
        <v>38</v>
      </c>
      <c r="B24" s="14" t="s">
        <v>39</v>
      </c>
      <c r="C24" s="74" t="s">
        <v>203</v>
      </c>
      <c r="D24" s="74" t="s">
        <v>203</v>
      </c>
      <c r="E24" s="74" t="s">
        <v>203</v>
      </c>
      <c r="F24" s="74" t="s">
        <v>203</v>
      </c>
      <c r="G24" s="74" t="s">
        <v>203</v>
      </c>
      <c r="H24" s="74" t="s">
        <v>203</v>
      </c>
      <c r="I24" s="74" t="s">
        <v>203</v>
      </c>
      <c r="J24" s="74" t="s">
        <v>203</v>
      </c>
      <c r="K24" s="74" t="s">
        <v>203</v>
      </c>
      <c r="L24" s="74" t="s">
        <v>203</v>
      </c>
      <c r="M24" s="74" t="s">
        <v>203</v>
      </c>
      <c r="N24" s="74" t="s">
        <v>203</v>
      </c>
      <c r="O24" s="74" t="s">
        <v>203</v>
      </c>
      <c r="P24" s="74" t="s">
        <v>203</v>
      </c>
      <c r="Q24" s="74" t="s">
        <v>203</v>
      </c>
      <c r="R24" s="74" t="s">
        <v>203</v>
      </c>
      <c r="S24" s="74" t="s">
        <v>203</v>
      </c>
    </row>
    <row r="25" spans="1:19" s="162" customFormat="1" ht="32" outlineLevel="1">
      <c r="A25" s="6" t="s">
        <v>40</v>
      </c>
      <c r="B25" s="14" t="s">
        <v>41</v>
      </c>
      <c r="C25" s="74" t="s">
        <v>203</v>
      </c>
      <c r="D25" s="74" t="s">
        <v>203</v>
      </c>
      <c r="E25" s="74" t="s">
        <v>203</v>
      </c>
      <c r="F25" s="74" t="s">
        <v>203</v>
      </c>
      <c r="G25" s="74" t="s">
        <v>203</v>
      </c>
      <c r="H25" s="74" t="s">
        <v>203</v>
      </c>
      <c r="I25" s="74" t="s">
        <v>203</v>
      </c>
      <c r="J25" s="74" t="s">
        <v>203</v>
      </c>
      <c r="K25" s="74" t="s">
        <v>203</v>
      </c>
      <c r="L25" s="74" t="s">
        <v>203</v>
      </c>
      <c r="M25" s="74" t="s">
        <v>203</v>
      </c>
      <c r="N25" s="74" t="s">
        <v>203</v>
      </c>
      <c r="O25" s="74" t="s">
        <v>203</v>
      </c>
      <c r="P25" s="74" t="s">
        <v>203</v>
      </c>
      <c r="Q25" s="74" t="s">
        <v>203</v>
      </c>
      <c r="R25" s="74" t="s">
        <v>203</v>
      </c>
      <c r="S25" s="74" t="s">
        <v>203</v>
      </c>
    </row>
    <row r="26" spans="1:19" s="162" customFormat="1" outlineLevel="1">
      <c r="A26" s="6" t="s">
        <v>42</v>
      </c>
      <c r="B26" s="163" t="s">
        <v>43</v>
      </c>
      <c r="C26" s="74" t="s">
        <v>203</v>
      </c>
      <c r="D26" s="74" t="s">
        <v>203</v>
      </c>
      <c r="E26" s="74" t="s">
        <v>203</v>
      </c>
      <c r="F26" s="74" t="s">
        <v>203</v>
      </c>
      <c r="G26" s="74" t="s">
        <v>203</v>
      </c>
      <c r="H26" s="74" t="s">
        <v>203</v>
      </c>
      <c r="I26" s="74" t="s">
        <v>203</v>
      </c>
      <c r="J26" s="74" t="s">
        <v>203</v>
      </c>
      <c r="K26" s="74" t="s">
        <v>203</v>
      </c>
      <c r="L26" s="74" t="s">
        <v>203</v>
      </c>
      <c r="M26" s="74" t="s">
        <v>203</v>
      </c>
      <c r="N26" s="74" t="s">
        <v>203</v>
      </c>
      <c r="O26" s="74" t="s">
        <v>203</v>
      </c>
      <c r="P26" s="74" t="s">
        <v>203</v>
      </c>
      <c r="Q26" s="74" t="s">
        <v>203</v>
      </c>
      <c r="R26" s="74" t="s">
        <v>203</v>
      </c>
      <c r="S26" s="74" t="s">
        <v>203</v>
      </c>
    </row>
    <row r="27" spans="1:19" outlineLevel="1">
      <c r="A27" s="6"/>
      <c r="B27" s="5"/>
      <c r="C27" s="74" t="s">
        <v>203</v>
      </c>
      <c r="D27" s="74" t="s">
        <v>203</v>
      </c>
      <c r="E27" s="74" t="s">
        <v>203</v>
      </c>
      <c r="F27" s="74" t="s">
        <v>203</v>
      </c>
      <c r="G27" s="74" t="s">
        <v>203</v>
      </c>
      <c r="H27" s="74" t="s">
        <v>203</v>
      </c>
      <c r="I27" s="74" t="s">
        <v>203</v>
      </c>
      <c r="J27" s="74" t="s">
        <v>203</v>
      </c>
      <c r="K27" s="74" t="s">
        <v>203</v>
      </c>
      <c r="L27" s="74" t="s">
        <v>203</v>
      </c>
      <c r="M27" s="74" t="s">
        <v>203</v>
      </c>
      <c r="N27" s="74" t="s">
        <v>203</v>
      </c>
      <c r="O27" s="74" t="s">
        <v>203</v>
      </c>
      <c r="P27" s="74" t="s">
        <v>203</v>
      </c>
      <c r="Q27" s="74" t="s">
        <v>203</v>
      </c>
      <c r="R27" s="74" t="s">
        <v>203</v>
      </c>
      <c r="S27" s="74" t="s">
        <v>203</v>
      </c>
    </row>
    <row r="28" spans="1:19" s="162" customFormat="1" outlineLevel="1">
      <c r="A28" s="6" t="s">
        <v>44</v>
      </c>
      <c r="B28" s="14" t="s">
        <v>123</v>
      </c>
      <c r="C28" s="74" t="s">
        <v>203</v>
      </c>
      <c r="D28" s="74" t="s">
        <v>203</v>
      </c>
      <c r="E28" s="74" t="s">
        <v>203</v>
      </c>
      <c r="F28" s="74" t="s">
        <v>203</v>
      </c>
      <c r="G28" s="74" t="s">
        <v>203</v>
      </c>
      <c r="H28" s="74" t="s">
        <v>203</v>
      </c>
      <c r="I28" s="74" t="s">
        <v>203</v>
      </c>
      <c r="J28" s="74" t="s">
        <v>203</v>
      </c>
      <c r="K28" s="74" t="s">
        <v>203</v>
      </c>
      <c r="L28" s="74" t="s">
        <v>203</v>
      </c>
      <c r="M28" s="74" t="s">
        <v>203</v>
      </c>
      <c r="N28" s="74" t="s">
        <v>203</v>
      </c>
      <c r="O28" s="74" t="s">
        <v>203</v>
      </c>
      <c r="P28" s="74" t="s">
        <v>203</v>
      </c>
      <c r="Q28" s="74" t="s">
        <v>203</v>
      </c>
      <c r="R28" s="74" t="s">
        <v>203</v>
      </c>
      <c r="S28" s="74" t="s">
        <v>203</v>
      </c>
    </row>
    <row r="29" spans="1:19" s="283" customFormat="1" outlineLevel="1">
      <c r="A29" s="178" t="s">
        <v>45</v>
      </c>
      <c r="B29" s="282" t="s">
        <v>46</v>
      </c>
      <c r="C29" s="176" t="s">
        <v>203</v>
      </c>
      <c r="D29" s="176" t="s">
        <v>203</v>
      </c>
      <c r="E29" s="176" t="s">
        <v>203</v>
      </c>
      <c r="F29" s="176" t="s">
        <v>203</v>
      </c>
      <c r="G29" s="176" t="s">
        <v>203</v>
      </c>
      <c r="H29" s="176" t="str">
        <f>H30</f>
        <v>нд</v>
      </c>
      <c r="I29" s="176" t="s">
        <v>203</v>
      </c>
      <c r="J29" s="176" t="s">
        <v>203</v>
      </c>
      <c r="K29" s="176" t="s">
        <v>203</v>
      </c>
      <c r="L29" s="176" t="s">
        <v>203</v>
      </c>
      <c r="M29" s="176" t="s">
        <v>203</v>
      </c>
      <c r="N29" s="176" t="s">
        <v>203</v>
      </c>
      <c r="O29" s="176" t="s">
        <v>203</v>
      </c>
      <c r="P29" s="176" t="s">
        <v>203</v>
      </c>
      <c r="Q29" s="176" t="s">
        <v>203</v>
      </c>
      <c r="R29" s="176" t="s">
        <v>203</v>
      </c>
      <c r="S29" s="176" t="s">
        <v>203</v>
      </c>
    </row>
    <row r="30" spans="1:19" s="283" customFormat="1" ht="48" outlineLevel="1">
      <c r="A30" s="178" t="s">
        <v>70</v>
      </c>
      <c r="B30" s="282" t="s">
        <v>71</v>
      </c>
      <c r="C30" s="176" t="s">
        <v>203</v>
      </c>
      <c r="D30" s="176" t="s">
        <v>203</v>
      </c>
      <c r="E30" s="176" t="s">
        <v>203</v>
      </c>
      <c r="F30" s="176" t="s">
        <v>203</v>
      </c>
      <c r="G30" s="176" t="s">
        <v>203</v>
      </c>
      <c r="H30" s="176" t="str">
        <f>H31</f>
        <v>нд</v>
      </c>
      <c r="I30" s="176" t="s">
        <v>203</v>
      </c>
      <c r="J30" s="176" t="s">
        <v>203</v>
      </c>
      <c r="K30" s="176" t="s">
        <v>203</v>
      </c>
      <c r="L30" s="176" t="s">
        <v>203</v>
      </c>
      <c r="M30" s="176" t="s">
        <v>203</v>
      </c>
      <c r="N30" s="176" t="s">
        <v>203</v>
      </c>
      <c r="O30" s="176" t="s">
        <v>203</v>
      </c>
      <c r="P30" s="176" t="s">
        <v>203</v>
      </c>
      <c r="Q30" s="176" t="s">
        <v>203</v>
      </c>
      <c r="R30" s="176" t="s">
        <v>203</v>
      </c>
      <c r="S30" s="176" t="s">
        <v>203</v>
      </c>
    </row>
    <row r="31" spans="1:19" s="12" customFormat="1" ht="48" outlineLevel="1">
      <c r="A31" s="8" t="s">
        <v>72</v>
      </c>
      <c r="B31" s="9" t="s">
        <v>73</v>
      </c>
      <c r="C31" s="177" t="s">
        <v>203</v>
      </c>
      <c r="D31" s="177" t="s">
        <v>203</v>
      </c>
      <c r="E31" s="177" t="s">
        <v>203</v>
      </c>
      <c r="F31" s="177" t="s">
        <v>203</v>
      </c>
      <c r="G31" s="177" t="s">
        <v>203</v>
      </c>
      <c r="H31" s="177" t="str">
        <f>H32</f>
        <v>нд</v>
      </c>
      <c r="I31" s="177" t="s">
        <v>203</v>
      </c>
      <c r="J31" s="177" t="s">
        <v>203</v>
      </c>
      <c r="K31" s="177" t="s">
        <v>203</v>
      </c>
      <c r="L31" s="177" t="s">
        <v>203</v>
      </c>
      <c r="M31" s="177" t="s">
        <v>203</v>
      </c>
      <c r="N31" s="177" t="s">
        <v>203</v>
      </c>
      <c r="O31" s="177" t="s">
        <v>203</v>
      </c>
      <c r="P31" s="177" t="s">
        <v>203</v>
      </c>
      <c r="Q31" s="177" t="s">
        <v>203</v>
      </c>
      <c r="R31" s="177" t="s">
        <v>203</v>
      </c>
      <c r="S31" s="177" t="s">
        <v>203</v>
      </c>
    </row>
    <row r="32" spans="1:19" s="168" customFormat="1" ht="57.75" customHeight="1">
      <c r="A32" s="165" t="s">
        <v>72</v>
      </c>
      <c r="B32" s="281" t="s">
        <v>623</v>
      </c>
      <c r="C32" s="166" t="s">
        <v>203</v>
      </c>
      <c r="D32" s="166" t="s">
        <v>203</v>
      </c>
      <c r="E32" s="166" t="s">
        <v>203</v>
      </c>
      <c r="F32" s="166" t="s">
        <v>203</v>
      </c>
      <c r="G32" s="166" t="s">
        <v>203</v>
      </c>
      <c r="H32" s="166" t="s">
        <v>203</v>
      </c>
      <c r="I32" s="166" t="s">
        <v>203</v>
      </c>
      <c r="J32" s="166" t="s">
        <v>203</v>
      </c>
      <c r="K32" s="166" t="s">
        <v>203</v>
      </c>
      <c r="L32" s="166" t="s">
        <v>203</v>
      </c>
      <c r="M32" s="166" t="s">
        <v>203</v>
      </c>
      <c r="N32" s="166" t="s">
        <v>203</v>
      </c>
      <c r="O32" s="166" t="s">
        <v>203</v>
      </c>
      <c r="P32" s="167" t="s">
        <v>203</v>
      </c>
      <c r="Q32" s="166" t="s">
        <v>203</v>
      </c>
      <c r="R32" s="167" t="s">
        <v>203</v>
      </c>
      <c r="S32" s="166" t="s">
        <v>203</v>
      </c>
    </row>
    <row r="33" spans="1:19" s="181" customFormat="1" ht="45" customHeight="1" outlineLevel="1">
      <c r="A33" s="179" t="s">
        <v>76</v>
      </c>
      <c r="B33" s="169" t="s">
        <v>77</v>
      </c>
      <c r="C33" s="170" t="s">
        <v>203</v>
      </c>
      <c r="D33" s="170" t="s">
        <v>203</v>
      </c>
      <c r="E33" s="170" t="s">
        <v>203</v>
      </c>
      <c r="F33" s="170" t="s">
        <v>203</v>
      </c>
      <c r="G33" s="170" t="s">
        <v>203</v>
      </c>
      <c r="H33" s="170" t="s">
        <v>203</v>
      </c>
      <c r="I33" s="170" t="s">
        <v>203</v>
      </c>
      <c r="J33" s="170">
        <f>J34</f>
        <v>0.8</v>
      </c>
      <c r="K33" s="170" t="str">
        <f t="shared" ref="K33:L33" si="1">K34</f>
        <v>нд</v>
      </c>
      <c r="L33" s="170">
        <f t="shared" si="1"/>
        <v>4</v>
      </c>
      <c r="M33" s="170" t="s">
        <v>203</v>
      </c>
      <c r="N33" s="170" t="s">
        <v>203</v>
      </c>
      <c r="O33" s="170" t="s">
        <v>203</v>
      </c>
      <c r="P33" s="170" t="s">
        <v>203</v>
      </c>
      <c r="Q33" s="170" t="s">
        <v>203</v>
      </c>
      <c r="R33" s="170" t="s">
        <v>203</v>
      </c>
      <c r="S33" s="170" t="s">
        <v>203</v>
      </c>
    </row>
    <row r="34" spans="1:19" s="182" customFormat="1" ht="48" outlineLevel="1">
      <c r="A34" s="42" t="s">
        <v>78</v>
      </c>
      <c r="B34" s="7" t="s">
        <v>79</v>
      </c>
      <c r="C34" s="171" t="s">
        <v>203</v>
      </c>
      <c r="D34" s="171" t="s">
        <v>203</v>
      </c>
      <c r="E34" s="171" t="s">
        <v>203</v>
      </c>
      <c r="F34" s="171" t="s">
        <v>203</v>
      </c>
      <c r="G34" s="171" t="s">
        <v>203</v>
      </c>
      <c r="H34" s="171" t="s">
        <v>203</v>
      </c>
      <c r="I34" s="171" t="s">
        <v>203</v>
      </c>
      <c r="J34" s="171">
        <f>J35</f>
        <v>0.8</v>
      </c>
      <c r="K34" s="171" t="str">
        <f t="shared" ref="K34:L34" si="2">K35</f>
        <v>нд</v>
      </c>
      <c r="L34" s="171">
        <f t="shared" si="2"/>
        <v>4</v>
      </c>
      <c r="M34" s="171" t="s">
        <v>203</v>
      </c>
      <c r="N34" s="171" t="s">
        <v>203</v>
      </c>
      <c r="O34" s="171" t="s">
        <v>203</v>
      </c>
      <c r="P34" s="171" t="s">
        <v>203</v>
      </c>
      <c r="Q34" s="171" t="s">
        <v>203</v>
      </c>
      <c r="R34" s="171" t="s">
        <v>203</v>
      </c>
      <c r="S34" s="171" t="s">
        <v>203</v>
      </c>
    </row>
    <row r="35" spans="1:19" s="12" customFormat="1">
      <c r="A35" s="8" t="s">
        <v>80</v>
      </c>
      <c r="B35" s="11" t="s">
        <v>81</v>
      </c>
      <c r="C35" s="177" t="s">
        <v>203</v>
      </c>
      <c r="D35" s="177" t="s">
        <v>203</v>
      </c>
      <c r="E35" s="177" t="s">
        <v>203</v>
      </c>
      <c r="F35" s="177" t="s">
        <v>203</v>
      </c>
      <c r="G35" s="177" t="s">
        <v>203</v>
      </c>
      <c r="H35" s="177" t="s">
        <v>203</v>
      </c>
      <c r="I35" s="177" t="s">
        <v>203</v>
      </c>
      <c r="J35" s="177">
        <f>J36</f>
        <v>0.8</v>
      </c>
      <c r="K35" s="177" t="str">
        <f t="shared" ref="K35:L35" si="3">K36</f>
        <v>нд</v>
      </c>
      <c r="L35" s="177">
        <f t="shared" si="3"/>
        <v>4</v>
      </c>
      <c r="M35" s="177" t="s">
        <v>203</v>
      </c>
      <c r="N35" s="177" t="s">
        <v>203</v>
      </c>
      <c r="O35" s="177" t="s">
        <v>203</v>
      </c>
      <c r="P35" s="177" t="s">
        <v>203</v>
      </c>
      <c r="Q35" s="164" t="s">
        <v>203</v>
      </c>
      <c r="R35" s="177" t="s">
        <v>203</v>
      </c>
      <c r="S35" s="177" t="s">
        <v>203</v>
      </c>
    </row>
    <row r="36" spans="1:19" s="168" customFormat="1">
      <c r="A36" s="165" t="s">
        <v>80</v>
      </c>
      <c r="B36" s="183" t="s">
        <v>622</v>
      </c>
      <c r="C36" s="166" t="s">
        <v>203</v>
      </c>
      <c r="D36" s="166" t="s">
        <v>203</v>
      </c>
      <c r="E36" s="166" t="s">
        <v>203</v>
      </c>
      <c r="F36" s="166" t="s">
        <v>203</v>
      </c>
      <c r="G36" s="166" t="s">
        <v>203</v>
      </c>
      <c r="H36" s="166" t="s">
        <v>203</v>
      </c>
      <c r="I36" s="166" t="s">
        <v>203</v>
      </c>
      <c r="J36" s="166">
        <v>0.8</v>
      </c>
      <c r="K36" s="166" t="s">
        <v>203</v>
      </c>
      <c r="L36" s="166">
        <v>4</v>
      </c>
      <c r="M36" s="166" t="s">
        <v>203</v>
      </c>
      <c r="N36" s="166" t="s">
        <v>203</v>
      </c>
      <c r="O36" s="166" t="s">
        <v>203</v>
      </c>
      <c r="P36" s="167" t="s">
        <v>627</v>
      </c>
      <c r="Q36" s="166" t="s">
        <v>203</v>
      </c>
      <c r="R36" s="167" t="s">
        <v>203</v>
      </c>
      <c r="S36" s="166" t="s">
        <v>203</v>
      </c>
    </row>
    <row r="37" spans="1:19" s="12" customFormat="1" ht="32">
      <c r="A37" s="8" t="s">
        <v>82</v>
      </c>
      <c r="B37" s="11" t="s">
        <v>83</v>
      </c>
      <c r="C37" s="164" t="s">
        <v>203</v>
      </c>
      <c r="D37" s="164" t="s">
        <v>203</v>
      </c>
      <c r="E37" s="164" t="s">
        <v>203</v>
      </c>
      <c r="F37" s="164" t="s">
        <v>203</v>
      </c>
      <c r="G37" s="164" t="s">
        <v>203</v>
      </c>
      <c r="H37" s="164" t="s">
        <v>203</v>
      </c>
      <c r="I37" s="164" t="s">
        <v>203</v>
      </c>
      <c r="J37" s="164" t="s">
        <v>203</v>
      </c>
      <c r="K37" s="164" t="s">
        <v>203</v>
      </c>
      <c r="L37" s="164" t="s">
        <v>203</v>
      </c>
      <c r="M37" s="164" t="s">
        <v>203</v>
      </c>
      <c r="N37" s="164" t="s">
        <v>203</v>
      </c>
      <c r="O37" s="164" t="s">
        <v>203</v>
      </c>
      <c r="P37" s="164" t="s">
        <v>203</v>
      </c>
      <c r="Q37" s="164" t="s">
        <v>203</v>
      </c>
      <c r="R37" s="164" t="s">
        <v>203</v>
      </c>
      <c r="S37" s="164" t="s">
        <v>203</v>
      </c>
    </row>
    <row r="38" spans="1:19" s="162" customFormat="1" hidden="1" outlineLevel="1">
      <c r="A38" s="6" t="s">
        <v>625</v>
      </c>
      <c r="B38" s="5" t="s">
        <v>95</v>
      </c>
      <c r="C38" s="79" t="s">
        <v>203</v>
      </c>
      <c r="D38" s="79" t="s">
        <v>203</v>
      </c>
      <c r="E38" s="79" t="s">
        <v>203</v>
      </c>
      <c r="F38" s="79" t="s">
        <v>203</v>
      </c>
      <c r="G38" s="79" t="s">
        <v>203</v>
      </c>
      <c r="H38" s="79" t="s">
        <v>203</v>
      </c>
      <c r="I38" s="79" t="s">
        <v>203</v>
      </c>
      <c r="J38" s="79" t="s">
        <v>203</v>
      </c>
      <c r="K38" s="79" t="s">
        <v>203</v>
      </c>
      <c r="L38" s="79" t="s">
        <v>203</v>
      </c>
      <c r="M38" s="79" t="s">
        <v>203</v>
      </c>
      <c r="N38" s="79" t="s">
        <v>203</v>
      </c>
      <c r="O38" s="79" t="s">
        <v>203</v>
      </c>
      <c r="P38" s="79" t="s">
        <v>203</v>
      </c>
      <c r="Q38" s="79" t="s">
        <v>203</v>
      </c>
      <c r="R38" s="79" t="s">
        <v>203</v>
      </c>
      <c r="S38" s="79" t="s">
        <v>203</v>
      </c>
    </row>
    <row r="39" spans="1:19" s="162" customFormat="1" hidden="1" outlineLevel="1">
      <c r="A39" s="6" t="s">
        <v>96</v>
      </c>
      <c r="B39" s="5" t="s">
        <v>97</v>
      </c>
      <c r="C39" s="79" t="s">
        <v>203</v>
      </c>
      <c r="D39" s="79" t="s">
        <v>203</v>
      </c>
      <c r="E39" s="79" t="s">
        <v>203</v>
      </c>
      <c r="F39" s="79" t="s">
        <v>203</v>
      </c>
      <c r="G39" s="79" t="s">
        <v>203</v>
      </c>
      <c r="H39" s="79" t="s">
        <v>203</v>
      </c>
      <c r="I39" s="79" t="s">
        <v>203</v>
      </c>
      <c r="J39" s="79" t="s">
        <v>203</v>
      </c>
      <c r="K39" s="79" t="s">
        <v>203</v>
      </c>
      <c r="L39" s="79" t="s">
        <v>203</v>
      </c>
      <c r="M39" s="79" t="s">
        <v>203</v>
      </c>
      <c r="N39" s="79" t="s">
        <v>203</v>
      </c>
      <c r="O39" s="79" t="s">
        <v>203</v>
      </c>
      <c r="P39" s="79" t="s">
        <v>203</v>
      </c>
      <c r="Q39" s="79" t="s">
        <v>203</v>
      </c>
      <c r="R39" s="79" t="s">
        <v>203</v>
      </c>
      <c r="S39" s="79" t="s">
        <v>203</v>
      </c>
    </row>
    <row r="40" spans="1:19" s="162" customFormat="1" ht="32" hidden="1" outlineLevel="1">
      <c r="A40" s="6" t="s">
        <v>98</v>
      </c>
      <c r="B40" s="5" t="s">
        <v>99</v>
      </c>
      <c r="C40" s="79" t="s">
        <v>203</v>
      </c>
      <c r="D40" s="79" t="s">
        <v>203</v>
      </c>
      <c r="E40" s="79" t="s">
        <v>203</v>
      </c>
      <c r="F40" s="79" t="s">
        <v>203</v>
      </c>
      <c r="G40" s="79" t="s">
        <v>203</v>
      </c>
      <c r="H40" s="79" t="s">
        <v>203</v>
      </c>
      <c r="I40" s="79" t="s">
        <v>203</v>
      </c>
      <c r="J40" s="79" t="s">
        <v>203</v>
      </c>
      <c r="K40" s="79" t="s">
        <v>203</v>
      </c>
      <c r="L40" s="79" t="s">
        <v>203</v>
      </c>
      <c r="M40" s="79" t="s">
        <v>203</v>
      </c>
      <c r="N40" s="79" t="s">
        <v>203</v>
      </c>
      <c r="O40" s="79" t="s">
        <v>203</v>
      </c>
      <c r="P40" s="79" t="s">
        <v>203</v>
      </c>
      <c r="Q40" s="79" t="s">
        <v>203</v>
      </c>
      <c r="R40" s="79" t="s">
        <v>203</v>
      </c>
      <c r="S40" s="79" t="s">
        <v>203</v>
      </c>
    </row>
    <row r="41" spans="1:19" s="162" customFormat="1" ht="32" hidden="1" outlineLevel="1">
      <c r="A41" s="6" t="s">
        <v>100</v>
      </c>
      <c r="B41" s="5" t="s">
        <v>101</v>
      </c>
      <c r="C41" s="79" t="s">
        <v>203</v>
      </c>
      <c r="D41" s="79" t="s">
        <v>203</v>
      </c>
      <c r="E41" s="79" t="s">
        <v>203</v>
      </c>
      <c r="F41" s="79" t="s">
        <v>203</v>
      </c>
      <c r="G41" s="79" t="s">
        <v>203</v>
      </c>
      <c r="H41" s="79" t="s">
        <v>203</v>
      </c>
      <c r="I41" s="79" t="s">
        <v>203</v>
      </c>
      <c r="J41" s="79" t="s">
        <v>203</v>
      </c>
      <c r="K41" s="79" t="s">
        <v>203</v>
      </c>
      <c r="L41" s="79" t="s">
        <v>203</v>
      </c>
      <c r="M41" s="79" t="s">
        <v>203</v>
      </c>
      <c r="N41" s="79" t="s">
        <v>203</v>
      </c>
      <c r="O41" s="79" t="s">
        <v>203</v>
      </c>
      <c r="P41" s="79" t="s">
        <v>203</v>
      </c>
      <c r="Q41" s="79" t="s">
        <v>203</v>
      </c>
      <c r="R41" s="79" t="s">
        <v>203</v>
      </c>
      <c r="S41" s="79" t="s">
        <v>203</v>
      </c>
    </row>
    <row r="42" spans="1:19" s="162" customFormat="1" ht="32" hidden="1" outlineLevel="1">
      <c r="A42" s="6" t="s">
        <v>102</v>
      </c>
      <c r="B42" s="5" t="s">
        <v>103</v>
      </c>
      <c r="C42" s="79" t="s">
        <v>203</v>
      </c>
      <c r="D42" s="79" t="s">
        <v>203</v>
      </c>
      <c r="E42" s="79" t="s">
        <v>203</v>
      </c>
      <c r="F42" s="79" t="s">
        <v>203</v>
      </c>
      <c r="G42" s="79" t="s">
        <v>203</v>
      </c>
      <c r="H42" s="79" t="s">
        <v>203</v>
      </c>
      <c r="I42" s="79" t="s">
        <v>203</v>
      </c>
      <c r="J42" s="79" t="s">
        <v>203</v>
      </c>
      <c r="K42" s="79" t="s">
        <v>203</v>
      </c>
      <c r="L42" s="79" t="s">
        <v>203</v>
      </c>
      <c r="M42" s="79" t="s">
        <v>203</v>
      </c>
      <c r="N42" s="79" t="s">
        <v>203</v>
      </c>
      <c r="O42" s="79" t="s">
        <v>203</v>
      </c>
      <c r="P42" s="79" t="s">
        <v>203</v>
      </c>
      <c r="Q42" s="79" t="s">
        <v>203</v>
      </c>
      <c r="R42" s="79" t="s">
        <v>203</v>
      </c>
      <c r="S42" s="79" t="s">
        <v>203</v>
      </c>
    </row>
    <row r="43" spans="1:19" s="162" customFormat="1" ht="32" hidden="1" outlineLevel="1">
      <c r="A43" s="6" t="s">
        <v>104</v>
      </c>
      <c r="B43" s="5" t="s">
        <v>105</v>
      </c>
      <c r="C43" s="79" t="s">
        <v>203</v>
      </c>
      <c r="D43" s="79" t="s">
        <v>203</v>
      </c>
      <c r="E43" s="79" t="s">
        <v>203</v>
      </c>
      <c r="F43" s="79" t="s">
        <v>203</v>
      </c>
      <c r="G43" s="79" t="s">
        <v>203</v>
      </c>
      <c r="H43" s="79" t="s">
        <v>203</v>
      </c>
      <c r="I43" s="79" t="s">
        <v>203</v>
      </c>
      <c r="J43" s="79" t="s">
        <v>203</v>
      </c>
      <c r="K43" s="79" t="s">
        <v>203</v>
      </c>
      <c r="L43" s="79" t="s">
        <v>203</v>
      </c>
      <c r="M43" s="79" t="s">
        <v>203</v>
      </c>
      <c r="N43" s="79" t="s">
        <v>203</v>
      </c>
      <c r="O43" s="79" t="s">
        <v>203</v>
      </c>
      <c r="P43" s="79" t="s">
        <v>203</v>
      </c>
      <c r="Q43" s="79" t="s">
        <v>203</v>
      </c>
      <c r="R43" s="79" t="s">
        <v>203</v>
      </c>
      <c r="S43" s="79" t="s">
        <v>203</v>
      </c>
    </row>
    <row r="44" spans="1:19" s="162" customFormat="1" ht="32" hidden="1" outlineLevel="1">
      <c r="A44" s="6" t="s">
        <v>106</v>
      </c>
      <c r="B44" s="5" t="s">
        <v>107</v>
      </c>
      <c r="C44" s="79" t="s">
        <v>203</v>
      </c>
      <c r="D44" s="79" t="s">
        <v>203</v>
      </c>
      <c r="E44" s="79" t="s">
        <v>203</v>
      </c>
      <c r="F44" s="79" t="s">
        <v>203</v>
      </c>
      <c r="G44" s="79" t="s">
        <v>203</v>
      </c>
      <c r="H44" s="79" t="s">
        <v>203</v>
      </c>
      <c r="I44" s="79" t="s">
        <v>203</v>
      </c>
      <c r="J44" s="79" t="s">
        <v>203</v>
      </c>
      <c r="K44" s="79" t="s">
        <v>203</v>
      </c>
      <c r="L44" s="79" t="s">
        <v>203</v>
      </c>
      <c r="M44" s="79" t="s">
        <v>203</v>
      </c>
      <c r="N44" s="79" t="s">
        <v>203</v>
      </c>
      <c r="O44" s="79" t="s">
        <v>203</v>
      </c>
      <c r="P44" s="79" t="s">
        <v>203</v>
      </c>
      <c r="Q44" s="79" t="s">
        <v>203</v>
      </c>
      <c r="R44" s="79" t="s">
        <v>203</v>
      </c>
      <c r="S44" s="79" t="s">
        <v>203</v>
      </c>
    </row>
    <row r="45" spans="1:19" s="162" customFormat="1" ht="32" hidden="1" outlineLevel="1">
      <c r="A45" s="6" t="s">
        <v>108</v>
      </c>
      <c r="B45" s="5" t="s">
        <v>109</v>
      </c>
      <c r="C45" s="79" t="s">
        <v>203</v>
      </c>
      <c r="D45" s="79" t="s">
        <v>203</v>
      </c>
      <c r="E45" s="79" t="s">
        <v>203</v>
      </c>
      <c r="F45" s="79" t="s">
        <v>203</v>
      </c>
      <c r="G45" s="79" t="s">
        <v>203</v>
      </c>
      <c r="H45" s="79" t="s">
        <v>203</v>
      </c>
      <c r="I45" s="79" t="s">
        <v>203</v>
      </c>
      <c r="J45" s="79" t="s">
        <v>203</v>
      </c>
      <c r="K45" s="79" t="s">
        <v>203</v>
      </c>
      <c r="L45" s="79" t="s">
        <v>203</v>
      </c>
      <c r="M45" s="79" t="s">
        <v>203</v>
      </c>
      <c r="N45" s="79" t="s">
        <v>203</v>
      </c>
      <c r="O45" s="79" t="s">
        <v>203</v>
      </c>
      <c r="P45" s="79" t="s">
        <v>203</v>
      </c>
      <c r="Q45" s="79" t="s">
        <v>203</v>
      </c>
      <c r="R45" s="79" t="s">
        <v>203</v>
      </c>
      <c r="S45" s="79" t="s">
        <v>203</v>
      </c>
    </row>
    <row r="46" spans="1:19" s="162" customFormat="1" hidden="1" outlineLevel="1">
      <c r="A46" s="6" t="s">
        <v>110</v>
      </c>
      <c r="B46" s="5" t="s">
        <v>111</v>
      </c>
      <c r="C46" s="79" t="s">
        <v>203</v>
      </c>
      <c r="D46" s="79" t="s">
        <v>203</v>
      </c>
      <c r="E46" s="79" t="s">
        <v>203</v>
      </c>
      <c r="F46" s="79" t="s">
        <v>203</v>
      </c>
      <c r="G46" s="79" t="s">
        <v>203</v>
      </c>
      <c r="H46" s="79" t="s">
        <v>203</v>
      </c>
      <c r="I46" s="79" t="s">
        <v>203</v>
      </c>
      <c r="J46" s="79" t="s">
        <v>203</v>
      </c>
      <c r="K46" s="79" t="s">
        <v>203</v>
      </c>
      <c r="L46" s="79" t="s">
        <v>203</v>
      </c>
      <c r="M46" s="79" t="s">
        <v>203</v>
      </c>
      <c r="N46" s="79" t="s">
        <v>203</v>
      </c>
      <c r="O46" s="79" t="s">
        <v>203</v>
      </c>
      <c r="P46" s="79" t="s">
        <v>203</v>
      </c>
      <c r="Q46" s="79" t="s">
        <v>203</v>
      </c>
      <c r="R46" s="79" t="s">
        <v>203</v>
      </c>
      <c r="S46" s="79" t="s">
        <v>203</v>
      </c>
    </row>
    <row r="47" spans="1:19" s="162" customFormat="1" ht="32" hidden="1" outlineLevel="1">
      <c r="A47" s="6" t="s">
        <v>112</v>
      </c>
      <c r="B47" s="5" t="s">
        <v>113</v>
      </c>
      <c r="C47" s="79" t="s">
        <v>203</v>
      </c>
      <c r="D47" s="79" t="s">
        <v>203</v>
      </c>
      <c r="E47" s="79" t="s">
        <v>203</v>
      </c>
      <c r="F47" s="79" t="s">
        <v>203</v>
      </c>
      <c r="G47" s="79" t="s">
        <v>203</v>
      </c>
      <c r="H47" s="79" t="s">
        <v>203</v>
      </c>
      <c r="I47" s="79" t="s">
        <v>203</v>
      </c>
      <c r="J47" s="79" t="s">
        <v>203</v>
      </c>
      <c r="K47" s="79" t="s">
        <v>203</v>
      </c>
      <c r="L47" s="79" t="s">
        <v>203</v>
      </c>
      <c r="M47" s="79" t="s">
        <v>203</v>
      </c>
      <c r="N47" s="79" t="s">
        <v>203</v>
      </c>
      <c r="O47" s="79" t="s">
        <v>203</v>
      </c>
      <c r="P47" s="79" t="s">
        <v>203</v>
      </c>
      <c r="Q47" s="79" t="s">
        <v>203</v>
      </c>
      <c r="R47" s="79" t="s">
        <v>203</v>
      </c>
      <c r="S47" s="79" t="s">
        <v>203</v>
      </c>
    </row>
    <row r="48" spans="1:19" s="162" customFormat="1" ht="32" hidden="1" outlineLevel="1">
      <c r="A48" s="6" t="s">
        <v>114</v>
      </c>
      <c r="B48" s="5" t="s">
        <v>115</v>
      </c>
      <c r="C48" s="79" t="s">
        <v>203</v>
      </c>
      <c r="D48" s="79" t="s">
        <v>203</v>
      </c>
      <c r="E48" s="79" t="s">
        <v>203</v>
      </c>
      <c r="F48" s="79" t="s">
        <v>203</v>
      </c>
      <c r="G48" s="79" t="s">
        <v>203</v>
      </c>
      <c r="H48" s="79" t="s">
        <v>203</v>
      </c>
      <c r="I48" s="79" t="s">
        <v>203</v>
      </c>
      <c r="J48" s="79" t="s">
        <v>203</v>
      </c>
      <c r="K48" s="79" t="s">
        <v>203</v>
      </c>
      <c r="L48" s="79" t="s">
        <v>203</v>
      </c>
      <c r="M48" s="79" t="s">
        <v>203</v>
      </c>
      <c r="N48" s="79" t="s">
        <v>203</v>
      </c>
      <c r="O48" s="79" t="s">
        <v>203</v>
      </c>
      <c r="P48" s="79" t="s">
        <v>203</v>
      </c>
      <c r="Q48" s="79" t="s">
        <v>203</v>
      </c>
      <c r="R48" s="79" t="s">
        <v>203</v>
      </c>
      <c r="S48" s="79" t="s">
        <v>203</v>
      </c>
    </row>
    <row r="49" spans="1:19" s="162" customFormat="1" ht="32" hidden="1" outlineLevel="1">
      <c r="A49" s="6" t="s">
        <v>116</v>
      </c>
      <c r="B49" s="5" t="s">
        <v>117</v>
      </c>
      <c r="C49" s="79" t="s">
        <v>203</v>
      </c>
      <c r="D49" s="79" t="s">
        <v>203</v>
      </c>
      <c r="E49" s="79" t="s">
        <v>203</v>
      </c>
      <c r="F49" s="79" t="s">
        <v>203</v>
      </c>
      <c r="G49" s="79" t="s">
        <v>203</v>
      </c>
      <c r="H49" s="79" t="s">
        <v>203</v>
      </c>
      <c r="I49" s="79" t="s">
        <v>203</v>
      </c>
      <c r="J49" s="79" t="s">
        <v>203</v>
      </c>
      <c r="K49" s="79" t="s">
        <v>203</v>
      </c>
      <c r="L49" s="79" t="s">
        <v>203</v>
      </c>
      <c r="M49" s="79" t="s">
        <v>203</v>
      </c>
      <c r="N49" s="79" t="s">
        <v>203</v>
      </c>
      <c r="O49" s="79" t="s">
        <v>203</v>
      </c>
      <c r="P49" s="79" t="s">
        <v>203</v>
      </c>
      <c r="Q49" s="79" t="s">
        <v>203</v>
      </c>
      <c r="R49" s="79" t="s">
        <v>203</v>
      </c>
      <c r="S49" s="79" t="s">
        <v>203</v>
      </c>
    </row>
    <row r="50" spans="1:19" s="162" customFormat="1" ht="32" hidden="1" outlineLevel="1">
      <c r="A50" s="6" t="s">
        <v>118</v>
      </c>
      <c r="B50" s="5" t="s">
        <v>119</v>
      </c>
      <c r="C50" s="79" t="s">
        <v>203</v>
      </c>
      <c r="D50" s="79" t="s">
        <v>203</v>
      </c>
      <c r="E50" s="79" t="s">
        <v>203</v>
      </c>
      <c r="F50" s="79" t="s">
        <v>203</v>
      </c>
      <c r="G50" s="79" t="s">
        <v>203</v>
      </c>
      <c r="H50" s="79" t="s">
        <v>203</v>
      </c>
      <c r="I50" s="79" t="s">
        <v>203</v>
      </c>
      <c r="J50" s="79" t="s">
        <v>203</v>
      </c>
      <c r="K50" s="79" t="s">
        <v>203</v>
      </c>
      <c r="L50" s="79" t="s">
        <v>203</v>
      </c>
      <c r="M50" s="79" t="s">
        <v>203</v>
      </c>
      <c r="N50" s="79" t="s">
        <v>203</v>
      </c>
      <c r="O50" s="79" t="s">
        <v>203</v>
      </c>
      <c r="P50" s="79" t="s">
        <v>203</v>
      </c>
      <c r="Q50" s="79" t="s">
        <v>203</v>
      </c>
      <c r="R50" s="79" t="s">
        <v>203</v>
      </c>
      <c r="S50" s="79" t="s">
        <v>203</v>
      </c>
    </row>
    <row r="51" spans="1:19" s="162" customFormat="1" ht="32" collapsed="1">
      <c r="A51" s="6" t="s">
        <v>673</v>
      </c>
      <c r="B51" s="5" t="s">
        <v>120</v>
      </c>
      <c r="C51" s="79" t="s">
        <v>203</v>
      </c>
      <c r="D51" s="79" t="s">
        <v>203</v>
      </c>
      <c r="E51" s="79" t="s">
        <v>203</v>
      </c>
      <c r="F51" s="79" t="s">
        <v>203</v>
      </c>
      <c r="G51" s="79" t="s">
        <v>203</v>
      </c>
      <c r="H51" s="79" t="s">
        <v>203</v>
      </c>
      <c r="I51" s="79" t="s">
        <v>203</v>
      </c>
      <c r="J51" s="79" t="s">
        <v>203</v>
      </c>
      <c r="K51" s="79" t="s">
        <v>203</v>
      </c>
      <c r="L51" s="79" t="s">
        <v>203</v>
      </c>
      <c r="M51" s="79" t="s">
        <v>203</v>
      </c>
      <c r="N51" s="79">
        <f>N52</f>
        <v>1.276</v>
      </c>
      <c r="O51" s="79" t="s">
        <v>203</v>
      </c>
      <c r="P51" s="79" t="s">
        <v>203</v>
      </c>
      <c r="Q51" s="79" t="s">
        <v>203</v>
      </c>
      <c r="R51" s="79" t="s">
        <v>203</v>
      </c>
      <c r="S51" s="79" t="s">
        <v>203</v>
      </c>
    </row>
    <row r="52" spans="1:19" s="168" customFormat="1">
      <c r="A52" s="165" t="s">
        <v>674</v>
      </c>
      <c r="B52" s="183" t="s">
        <v>624</v>
      </c>
      <c r="C52" s="166" t="s">
        <v>203</v>
      </c>
      <c r="D52" s="166" t="s">
        <v>203</v>
      </c>
      <c r="E52" s="166" t="s">
        <v>203</v>
      </c>
      <c r="F52" s="166" t="s">
        <v>203</v>
      </c>
      <c r="G52" s="166" t="s">
        <v>203</v>
      </c>
      <c r="H52" s="166" t="s">
        <v>203</v>
      </c>
      <c r="I52" s="166" t="s">
        <v>203</v>
      </c>
      <c r="J52" s="166" t="s">
        <v>203</v>
      </c>
      <c r="K52" s="166" t="s">
        <v>203</v>
      </c>
      <c r="L52" s="166" t="s">
        <v>203</v>
      </c>
      <c r="M52" s="166" t="s">
        <v>203</v>
      </c>
      <c r="N52" s="166">
        <v>1.276</v>
      </c>
      <c r="O52" s="166" t="s">
        <v>203</v>
      </c>
      <c r="P52" s="167" t="s">
        <v>203</v>
      </c>
      <c r="Q52" s="166" t="s">
        <v>203</v>
      </c>
      <c r="R52" s="167" t="s">
        <v>203</v>
      </c>
      <c r="S52" s="166" t="s">
        <v>203</v>
      </c>
    </row>
    <row r="59" spans="1:19" ht="13">
      <c r="B59" s="10"/>
    </row>
  </sheetData>
  <mergeCells count="25">
    <mergeCell ref="A15:A18"/>
    <mergeCell ref="B15:B18"/>
    <mergeCell ref="C15:C18"/>
    <mergeCell ref="D15:S15"/>
    <mergeCell ref="D16:I16"/>
    <mergeCell ref="J16:O16"/>
    <mergeCell ref="D17:E17"/>
    <mergeCell ref="F17:G17"/>
    <mergeCell ref="H17:I17"/>
    <mergeCell ref="J17:K17"/>
    <mergeCell ref="L17:M17"/>
    <mergeCell ref="P16:S16"/>
    <mergeCell ref="A8:S8"/>
    <mergeCell ref="K2:L2"/>
    <mergeCell ref="M2:N2"/>
    <mergeCell ref="A4:S4"/>
    <mergeCell ref="A5:S5"/>
    <mergeCell ref="A7:S7"/>
    <mergeCell ref="N17:O17"/>
    <mergeCell ref="P17:Q17"/>
    <mergeCell ref="R17:S17"/>
    <mergeCell ref="A10:S10"/>
    <mergeCell ref="A12:S12"/>
    <mergeCell ref="A13:S13"/>
    <mergeCell ref="A14:S14"/>
  </mergeCells>
  <pageMargins left="0.2" right="0.17" top="0.74803149606299213" bottom="0.74803149606299213" header="0.31496062992125984" footer="0.31496062992125984"/>
  <pageSetup paperSize="9" scale="29" fitToHeight="1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2:AF59"/>
  <sheetViews>
    <sheetView topLeftCell="A22" zoomScale="78" zoomScaleNormal="78" workbookViewId="0">
      <selection activeCell="A51" sqref="A51:A52"/>
    </sheetView>
  </sheetViews>
  <sheetFormatPr baseColWidth="10" defaultColWidth="9.1640625" defaultRowHeight="16" outlineLevelRow="1"/>
  <cols>
    <col min="1" max="1" width="11.1640625" style="149" customWidth="1"/>
    <col min="2" max="2" width="73" style="150" customWidth="1"/>
    <col min="3" max="3" width="14.5" style="149" customWidth="1"/>
    <col min="4" max="8" width="9.33203125" style="149" customWidth="1"/>
    <col min="9" max="9" width="11.6640625" style="149" customWidth="1"/>
    <col min="10" max="12" width="9.33203125" style="149" customWidth="1"/>
    <col min="13" max="13" width="7.5" style="149" customWidth="1"/>
    <col min="14" max="14" width="9.33203125" style="149" customWidth="1"/>
    <col min="15" max="15" width="13.5" style="149" customWidth="1"/>
    <col min="16" max="19" width="9.33203125" style="149" customWidth="1"/>
    <col min="20" max="16384" width="9.1640625" style="149"/>
  </cols>
  <sheetData>
    <row r="2" spans="1:32">
      <c r="J2" s="268"/>
      <c r="K2" s="378"/>
      <c r="L2" s="378"/>
      <c r="M2" s="378"/>
      <c r="N2" s="378"/>
      <c r="O2" s="268"/>
    </row>
    <row r="3" spans="1:32">
      <c r="J3" s="154"/>
      <c r="K3" s="154"/>
      <c r="L3" s="154"/>
      <c r="M3" s="154"/>
      <c r="N3" s="154"/>
      <c r="O3" s="154"/>
    </row>
    <row r="4" spans="1:32" ht="18">
      <c r="A4" s="379" t="s">
        <v>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32" ht="18">
      <c r="A5" s="380" t="s">
        <v>127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</row>
    <row r="7" spans="1:32" ht="18">
      <c r="A7" s="374" t="s">
        <v>634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</row>
    <row r="8" spans="1:32">
      <c r="A8" s="377" t="s">
        <v>636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</row>
    <row r="10" spans="1:32" ht="18">
      <c r="A10" s="374" t="s">
        <v>635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</row>
    <row r="11" spans="1:32" ht="18">
      <c r="A11" s="270"/>
      <c r="B11" s="28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80"/>
      <c r="Q11" s="280"/>
      <c r="R11" s="280"/>
      <c r="S11" s="280"/>
    </row>
    <row r="12" spans="1:32" s="154" customFormat="1" ht="18">
      <c r="A12" s="375" t="s">
        <v>4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154" customFormat="1">
      <c r="A13" s="376" t="s">
        <v>5</v>
      </c>
      <c r="B13" s="376"/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154" customFormat="1" ht="18">
      <c r="A14" s="375"/>
      <c r="B14" s="375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158" customFormat="1" ht="35.25" customHeight="1">
      <c r="A15" s="373" t="s">
        <v>6</v>
      </c>
      <c r="B15" s="373" t="s">
        <v>7</v>
      </c>
      <c r="C15" s="373" t="s">
        <v>8</v>
      </c>
      <c r="D15" s="373" t="s">
        <v>9</v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</row>
    <row r="16" spans="1:32" ht="79.5" customHeight="1">
      <c r="A16" s="373"/>
      <c r="B16" s="373"/>
      <c r="C16" s="373"/>
      <c r="D16" s="373" t="s">
        <v>10</v>
      </c>
      <c r="E16" s="373"/>
      <c r="F16" s="373"/>
      <c r="G16" s="373"/>
      <c r="H16" s="373"/>
      <c r="I16" s="373"/>
      <c r="J16" s="373" t="s">
        <v>11</v>
      </c>
      <c r="K16" s="373"/>
      <c r="L16" s="373"/>
      <c r="M16" s="373"/>
      <c r="N16" s="373"/>
      <c r="O16" s="373"/>
      <c r="P16" s="373" t="s">
        <v>12</v>
      </c>
      <c r="Q16" s="373"/>
      <c r="R16" s="373"/>
      <c r="S16" s="373"/>
    </row>
    <row r="17" spans="1:19" s="159" customFormat="1" ht="129" customHeight="1">
      <c r="A17" s="373"/>
      <c r="B17" s="373"/>
      <c r="C17" s="373"/>
      <c r="D17" s="373" t="s">
        <v>612</v>
      </c>
      <c r="E17" s="373"/>
      <c r="F17" s="373" t="s">
        <v>613</v>
      </c>
      <c r="G17" s="373"/>
      <c r="H17" s="373" t="s">
        <v>626</v>
      </c>
      <c r="I17" s="373"/>
      <c r="J17" s="373" t="s">
        <v>614</v>
      </c>
      <c r="K17" s="373"/>
      <c r="L17" s="373" t="s">
        <v>615</v>
      </c>
      <c r="M17" s="373"/>
      <c r="N17" s="373" t="s">
        <v>628</v>
      </c>
      <c r="O17" s="373"/>
      <c r="P17" s="373" t="s">
        <v>616</v>
      </c>
      <c r="Q17" s="373"/>
      <c r="R17" s="373" t="s">
        <v>617</v>
      </c>
      <c r="S17" s="373"/>
    </row>
    <row r="18" spans="1:19" ht="203">
      <c r="A18" s="373"/>
      <c r="B18" s="373"/>
      <c r="C18" s="373"/>
      <c r="D18" s="160" t="s">
        <v>124</v>
      </c>
      <c r="E18" s="160" t="s">
        <v>15</v>
      </c>
      <c r="F18" s="160" t="s">
        <v>14</v>
      </c>
      <c r="G18" s="160" t="s">
        <v>15</v>
      </c>
      <c r="H18" s="160" t="s">
        <v>14</v>
      </c>
      <c r="I18" s="160" t="s">
        <v>15</v>
      </c>
      <c r="J18" s="160" t="s">
        <v>14</v>
      </c>
      <c r="K18" s="160" t="s">
        <v>15</v>
      </c>
      <c r="L18" s="160" t="s">
        <v>14</v>
      </c>
      <c r="M18" s="160" t="s">
        <v>15</v>
      </c>
      <c r="N18" s="160" t="s">
        <v>14</v>
      </c>
      <c r="O18" s="160" t="s">
        <v>15</v>
      </c>
      <c r="P18" s="160" t="s">
        <v>14</v>
      </c>
      <c r="Q18" s="160" t="s">
        <v>15</v>
      </c>
      <c r="R18" s="160" t="s">
        <v>14</v>
      </c>
      <c r="S18" s="160" t="s">
        <v>15</v>
      </c>
    </row>
    <row r="19" spans="1:19" s="150" customFormat="1">
      <c r="A19" s="79">
        <v>1</v>
      </c>
      <c r="B19" s="74">
        <v>2</v>
      </c>
      <c r="C19" s="79">
        <v>3</v>
      </c>
      <c r="D19" s="161" t="s">
        <v>16</v>
      </c>
      <c r="E19" s="161" t="s">
        <v>17</v>
      </c>
      <c r="F19" s="161" t="s">
        <v>18</v>
      </c>
      <c r="G19" s="161" t="s">
        <v>19</v>
      </c>
      <c r="H19" s="161" t="s">
        <v>20</v>
      </c>
      <c r="I19" s="161" t="s">
        <v>20</v>
      </c>
      <c r="J19" s="161" t="s">
        <v>21</v>
      </c>
      <c r="K19" s="161" t="s">
        <v>22</v>
      </c>
      <c r="L19" s="161" t="s">
        <v>23</v>
      </c>
      <c r="M19" s="161" t="s">
        <v>24</v>
      </c>
      <c r="N19" s="161" t="s">
        <v>25</v>
      </c>
      <c r="O19" s="161" t="s">
        <v>25</v>
      </c>
      <c r="P19" s="161" t="s">
        <v>26</v>
      </c>
      <c r="Q19" s="161" t="s">
        <v>27</v>
      </c>
      <c r="R19" s="161" t="s">
        <v>28</v>
      </c>
      <c r="S19" s="161" t="s">
        <v>29</v>
      </c>
    </row>
    <row r="20" spans="1:19" s="175" customFormat="1">
      <c r="A20" s="178" t="s">
        <v>30</v>
      </c>
      <c r="B20" s="173" t="s">
        <v>31</v>
      </c>
      <c r="C20" s="176" t="s">
        <v>203</v>
      </c>
      <c r="D20" s="176" t="s">
        <v>203</v>
      </c>
      <c r="E20" s="176" t="s">
        <v>203</v>
      </c>
      <c r="F20" s="176" t="s">
        <v>203</v>
      </c>
      <c r="G20" s="176" t="s">
        <v>203</v>
      </c>
      <c r="H20" s="176" t="str">
        <f>H29</f>
        <v>нд</v>
      </c>
      <c r="I20" s="176" t="s">
        <v>203</v>
      </c>
      <c r="J20" s="176" t="str">
        <f>J33</f>
        <v>нд</v>
      </c>
      <c r="K20" s="176" t="str">
        <f t="shared" ref="K20:L20" si="0">K33</f>
        <v>нд</v>
      </c>
      <c r="L20" s="176" t="str">
        <f t="shared" si="0"/>
        <v>нд</v>
      </c>
      <c r="M20" s="176" t="s">
        <v>203</v>
      </c>
      <c r="N20" s="176" t="str">
        <f>N51</f>
        <v>нд</v>
      </c>
      <c r="O20" s="176" t="s">
        <v>203</v>
      </c>
      <c r="P20" s="176" t="s">
        <v>203</v>
      </c>
      <c r="Q20" s="176" t="s">
        <v>203</v>
      </c>
      <c r="R20" s="176" t="s">
        <v>203</v>
      </c>
      <c r="S20" s="176" t="s">
        <v>203</v>
      </c>
    </row>
    <row r="21" spans="1:19" s="162" customFormat="1">
      <c r="A21" s="6" t="s">
        <v>32</v>
      </c>
      <c r="B21" s="14" t="s">
        <v>33</v>
      </c>
      <c r="C21" s="74" t="s">
        <v>203</v>
      </c>
      <c r="D21" s="74" t="s">
        <v>203</v>
      </c>
      <c r="E21" s="74" t="s">
        <v>203</v>
      </c>
      <c r="F21" s="74" t="s">
        <v>203</v>
      </c>
      <c r="G21" s="74" t="s">
        <v>203</v>
      </c>
      <c r="H21" s="74" t="s">
        <v>203</v>
      </c>
      <c r="I21" s="74" t="s">
        <v>203</v>
      </c>
      <c r="J21" s="74" t="s">
        <v>203</v>
      </c>
      <c r="K21" s="74" t="s">
        <v>203</v>
      </c>
      <c r="L21" s="74" t="s">
        <v>203</v>
      </c>
      <c r="M21" s="74" t="s">
        <v>203</v>
      </c>
      <c r="N21" s="74" t="s">
        <v>203</v>
      </c>
      <c r="O21" s="74" t="s">
        <v>203</v>
      </c>
      <c r="P21" s="74" t="s">
        <v>203</v>
      </c>
      <c r="Q21" s="74" t="s">
        <v>203</v>
      </c>
      <c r="R21" s="74" t="s">
        <v>203</v>
      </c>
      <c r="S21" s="74" t="s">
        <v>203</v>
      </c>
    </row>
    <row r="22" spans="1:19" s="162" customFormat="1" outlineLevel="1">
      <c r="A22" s="6" t="s">
        <v>34</v>
      </c>
      <c r="B22" s="14" t="s">
        <v>35</v>
      </c>
      <c r="C22" s="74" t="s">
        <v>203</v>
      </c>
      <c r="D22" s="74" t="s">
        <v>203</v>
      </c>
      <c r="E22" s="74" t="s">
        <v>203</v>
      </c>
      <c r="F22" s="74" t="s">
        <v>203</v>
      </c>
      <c r="G22" s="74" t="s">
        <v>203</v>
      </c>
      <c r="H22" s="74" t="s">
        <v>203</v>
      </c>
      <c r="I22" s="74" t="s">
        <v>203</v>
      </c>
      <c r="J22" s="74" t="s">
        <v>203</v>
      </c>
      <c r="K22" s="74" t="s">
        <v>203</v>
      </c>
      <c r="L22" s="74" t="s">
        <v>203</v>
      </c>
      <c r="M22" s="74" t="s">
        <v>203</v>
      </c>
      <c r="N22" s="74" t="s">
        <v>203</v>
      </c>
      <c r="O22" s="74" t="s">
        <v>203</v>
      </c>
      <c r="P22" s="74" t="s">
        <v>203</v>
      </c>
      <c r="Q22" s="74" t="s">
        <v>203</v>
      </c>
      <c r="R22" s="74" t="s">
        <v>203</v>
      </c>
      <c r="S22" s="74" t="s">
        <v>203</v>
      </c>
    </row>
    <row r="23" spans="1:19" s="162" customFormat="1" ht="32" outlineLevel="1">
      <c r="A23" s="6" t="s">
        <v>36</v>
      </c>
      <c r="B23" s="163" t="s">
        <v>37</v>
      </c>
      <c r="C23" s="74" t="s">
        <v>203</v>
      </c>
      <c r="D23" s="74" t="s">
        <v>203</v>
      </c>
      <c r="E23" s="74" t="s">
        <v>203</v>
      </c>
      <c r="F23" s="74" t="s">
        <v>203</v>
      </c>
      <c r="G23" s="74" t="s">
        <v>203</v>
      </c>
      <c r="H23" s="74" t="s">
        <v>203</v>
      </c>
      <c r="I23" s="74" t="s">
        <v>203</v>
      </c>
      <c r="J23" s="74" t="s">
        <v>203</v>
      </c>
      <c r="K23" s="74" t="s">
        <v>203</v>
      </c>
      <c r="L23" s="74" t="s">
        <v>203</v>
      </c>
      <c r="M23" s="74" t="s">
        <v>203</v>
      </c>
      <c r="N23" s="74" t="s">
        <v>203</v>
      </c>
      <c r="O23" s="74" t="s">
        <v>203</v>
      </c>
      <c r="P23" s="74" t="s">
        <v>203</v>
      </c>
      <c r="Q23" s="74" t="s">
        <v>203</v>
      </c>
      <c r="R23" s="74" t="s">
        <v>203</v>
      </c>
      <c r="S23" s="74" t="s">
        <v>203</v>
      </c>
    </row>
    <row r="24" spans="1:19" s="162" customFormat="1" outlineLevel="1">
      <c r="A24" s="6" t="s">
        <v>38</v>
      </c>
      <c r="B24" s="14" t="s">
        <v>39</v>
      </c>
      <c r="C24" s="74" t="s">
        <v>203</v>
      </c>
      <c r="D24" s="74" t="s">
        <v>203</v>
      </c>
      <c r="E24" s="74" t="s">
        <v>203</v>
      </c>
      <c r="F24" s="74" t="s">
        <v>203</v>
      </c>
      <c r="G24" s="74" t="s">
        <v>203</v>
      </c>
      <c r="H24" s="74" t="s">
        <v>203</v>
      </c>
      <c r="I24" s="74" t="s">
        <v>203</v>
      </c>
      <c r="J24" s="74" t="s">
        <v>203</v>
      </c>
      <c r="K24" s="74" t="s">
        <v>203</v>
      </c>
      <c r="L24" s="74" t="s">
        <v>203</v>
      </c>
      <c r="M24" s="74" t="s">
        <v>203</v>
      </c>
      <c r="N24" s="74" t="s">
        <v>203</v>
      </c>
      <c r="O24" s="74" t="s">
        <v>203</v>
      </c>
      <c r="P24" s="74" t="s">
        <v>203</v>
      </c>
      <c r="Q24" s="74" t="s">
        <v>203</v>
      </c>
      <c r="R24" s="74" t="s">
        <v>203</v>
      </c>
      <c r="S24" s="74" t="s">
        <v>203</v>
      </c>
    </row>
    <row r="25" spans="1:19" s="162" customFormat="1" ht="32" outlineLevel="1">
      <c r="A25" s="6" t="s">
        <v>40</v>
      </c>
      <c r="B25" s="14" t="s">
        <v>41</v>
      </c>
      <c r="C25" s="74" t="s">
        <v>203</v>
      </c>
      <c r="D25" s="74" t="s">
        <v>203</v>
      </c>
      <c r="E25" s="74" t="s">
        <v>203</v>
      </c>
      <c r="F25" s="74" t="s">
        <v>203</v>
      </c>
      <c r="G25" s="74" t="s">
        <v>203</v>
      </c>
      <c r="H25" s="74" t="s">
        <v>203</v>
      </c>
      <c r="I25" s="74" t="s">
        <v>203</v>
      </c>
      <c r="J25" s="74" t="s">
        <v>203</v>
      </c>
      <c r="K25" s="74" t="s">
        <v>203</v>
      </c>
      <c r="L25" s="74" t="s">
        <v>203</v>
      </c>
      <c r="M25" s="74" t="s">
        <v>203</v>
      </c>
      <c r="N25" s="74" t="s">
        <v>203</v>
      </c>
      <c r="O25" s="74" t="s">
        <v>203</v>
      </c>
      <c r="P25" s="74" t="s">
        <v>203</v>
      </c>
      <c r="Q25" s="74" t="s">
        <v>203</v>
      </c>
      <c r="R25" s="74" t="s">
        <v>203</v>
      </c>
      <c r="S25" s="74" t="s">
        <v>203</v>
      </c>
    </row>
    <row r="26" spans="1:19" s="162" customFormat="1" outlineLevel="1">
      <c r="A26" s="6" t="s">
        <v>42</v>
      </c>
      <c r="B26" s="163" t="s">
        <v>43</v>
      </c>
      <c r="C26" s="74" t="s">
        <v>203</v>
      </c>
      <c r="D26" s="74" t="s">
        <v>203</v>
      </c>
      <c r="E26" s="74" t="s">
        <v>203</v>
      </c>
      <c r="F26" s="74" t="s">
        <v>203</v>
      </c>
      <c r="G26" s="74" t="s">
        <v>203</v>
      </c>
      <c r="H26" s="74" t="s">
        <v>203</v>
      </c>
      <c r="I26" s="74" t="s">
        <v>203</v>
      </c>
      <c r="J26" s="74" t="s">
        <v>203</v>
      </c>
      <c r="K26" s="74" t="s">
        <v>203</v>
      </c>
      <c r="L26" s="74" t="s">
        <v>203</v>
      </c>
      <c r="M26" s="74" t="s">
        <v>203</v>
      </c>
      <c r="N26" s="74" t="s">
        <v>203</v>
      </c>
      <c r="O26" s="74" t="s">
        <v>203</v>
      </c>
      <c r="P26" s="74" t="s">
        <v>203</v>
      </c>
      <c r="Q26" s="74" t="s">
        <v>203</v>
      </c>
      <c r="R26" s="74" t="s">
        <v>203</v>
      </c>
      <c r="S26" s="74" t="s">
        <v>203</v>
      </c>
    </row>
    <row r="27" spans="1:19" outlineLevel="1">
      <c r="A27" s="6"/>
      <c r="B27" s="271"/>
      <c r="C27" s="74" t="s">
        <v>203</v>
      </c>
      <c r="D27" s="74" t="s">
        <v>203</v>
      </c>
      <c r="E27" s="74" t="s">
        <v>203</v>
      </c>
      <c r="F27" s="74" t="s">
        <v>203</v>
      </c>
      <c r="G27" s="74" t="s">
        <v>203</v>
      </c>
      <c r="H27" s="74" t="s">
        <v>203</v>
      </c>
      <c r="I27" s="74" t="s">
        <v>203</v>
      </c>
      <c r="J27" s="74" t="s">
        <v>203</v>
      </c>
      <c r="K27" s="74" t="s">
        <v>203</v>
      </c>
      <c r="L27" s="74" t="s">
        <v>203</v>
      </c>
      <c r="M27" s="74" t="s">
        <v>203</v>
      </c>
      <c r="N27" s="74" t="s">
        <v>203</v>
      </c>
      <c r="O27" s="74" t="s">
        <v>203</v>
      </c>
      <c r="P27" s="74" t="s">
        <v>203</v>
      </c>
      <c r="Q27" s="74" t="s">
        <v>203</v>
      </c>
      <c r="R27" s="74" t="s">
        <v>203</v>
      </c>
      <c r="S27" s="74" t="s">
        <v>203</v>
      </c>
    </row>
    <row r="28" spans="1:19" s="162" customFormat="1" outlineLevel="1">
      <c r="A28" s="6" t="s">
        <v>44</v>
      </c>
      <c r="B28" s="14" t="s">
        <v>123</v>
      </c>
      <c r="C28" s="74" t="s">
        <v>203</v>
      </c>
      <c r="D28" s="74" t="s">
        <v>203</v>
      </c>
      <c r="E28" s="74" t="s">
        <v>203</v>
      </c>
      <c r="F28" s="74" t="s">
        <v>203</v>
      </c>
      <c r="G28" s="74" t="s">
        <v>203</v>
      </c>
      <c r="H28" s="74" t="s">
        <v>203</v>
      </c>
      <c r="I28" s="74" t="s">
        <v>203</v>
      </c>
      <c r="J28" s="74" t="s">
        <v>203</v>
      </c>
      <c r="K28" s="74" t="s">
        <v>203</v>
      </c>
      <c r="L28" s="74" t="s">
        <v>203</v>
      </c>
      <c r="M28" s="74" t="s">
        <v>203</v>
      </c>
      <c r="N28" s="74" t="s">
        <v>203</v>
      </c>
      <c r="O28" s="74" t="s">
        <v>203</v>
      </c>
      <c r="P28" s="74" t="s">
        <v>203</v>
      </c>
      <c r="Q28" s="74" t="s">
        <v>203</v>
      </c>
      <c r="R28" s="74" t="s">
        <v>203</v>
      </c>
      <c r="S28" s="74" t="s">
        <v>203</v>
      </c>
    </row>
    <row r="29" spans="1:19" s="283" customFormat="1" outlineLevel="1">
      <c r="A29" s="178" t="s">
        <v>45</v>
      </c>
      <c r="B29" s="282" t="s">
        <v>46</v>
      </c>
      <c r="C29" s="176" t="s">
        <v>203</v>
      </c>
      <c r="D29" s="176" t="s">
        <v>203</v>
      </c>
      <c r="E29" s="176" t="s">
        <v>203</v>
      </c>
      <c r="F29" s="176" t="s">
        <v>203</v>
      </c>
      <c r="G29" s="176" t="s">
        <v>203</v>
      </c>
      <c r="H29" s="176" t="str">
        <f>H30</f>
        <v>нд</v>
      </c>
      <c r="I29" s="176" t="s">
        <v>203</v>
      </c>
      <c r="J29" s="176" t="s">
        <v>203</v>
      </c>
      <c r="K29" s="176" t="s">
        <v>203</v>
      </c>
      <c r="L29" s="176" t="s">
        <v>203</v>
      </c>
      <c r="M29" s="176" t="s">
        <v>203</v>
      </c>
      <c r="N29" s="176" t="s">
        <v>203</v>
      </c>
      <c r="O29" s="176" t="s">
        <v>203</v>
      </c>
      <c r="P29" s="176" t="s">
        <v>203</v>
      </c>
      <c r="Q29" s="176" t="s">
        <v>203</v>
      </c>
      <c r="R29" s="176" t="s">
        <v>203</v>
      </c>
      <c r="S29" s="176" t="s">
        <v>203</v>
      </c>
    </row>
    <row r="30" spans="1:19" s="283" customFormat="1" ht="48" outlineLevel="1">
      <c r="A30" s="178" t="s">
        <v>70</v>
      </c>
      <c r="B30" s="282" t="s">
        <v>71</v>
      </c>
      <c r="C30" s="176" t="s">
        <v>203</v>
      </c>
      <c r="D30" s="176" t="s">
        <v>203</v>
      </c>
      <c r="E30" s="176" t="s">
        <v>203</v>
      </c>
      <c r="F30" s="176" t="s">
        <v>203</v>
      </c>
      <c r="G30" s="176" t="s">
        <v>203</v>
      </c>
      <c r="H30" s="176" t="str">
        <f>H31</f>
        <v>нд</v>
      </c>
      <c r="I30" s="176" t="s">
        <v>203</v>
      </c>
      <c r="J30" s="176" t="s">
        <v>203</v>
      </c>
      <c r="K30" s="176" t="s">
        <v>203</v>
      </c>
      <c r="L30" s="176" t="s">
        <v>203</v>
      </c>
      <c r="M30" s="176" t="s">
        <v>203</v>
      </c>
      <c r="N30" s="176" t="s">
        <v>203</v>
      </c>
      <c r="O30" s="176" t="s">
        <v>203</v>
      </c>
      <c r="P30" s="176" t="s">
        <v>203</v>
      </c>
      <c r="Q30" s="176" t="s">
        <v>203</v>
      </c>
      <c r="R30" s="176" t="s">
        <v>203</v>
      </c>
      <c r="S30" s="176" t="s">
        <v>203</v>
      </c>
    </row>
    <row r="31" spans="1:19" s="12" customFormat="1" ht="48" outlineLevel="1">
      <c r="A31" s="8" t="s">
        <v>72</v>
      </c>
      <c r="B31" s="9" t="s">
        <v>73</v>
      </c>
      <c r="C31" s="177" t="s">
        <v>203</v>
      </c>
      <c r="D31" s="177" t="s">
        <v>203</v>
      </c>
      <c r="E31" s="177" t="s">
        <v>203</v>
      </c>
      <c r="F31" s="177" t="s">
        <v>203</v>
      </c>
      <c r="G31" s="177" t="s">
        <v>203</v>
      </c>
      <c r="H31" s="177" t="str">
        <f>H32</f>
        <v>нд</v>
      </c>
      <c r="I31" s="177" t="s">
        <v>203</v>
      </c>
      <c r="J31" s="177" t="s">
        <v>203</v>
      </c>
      <c r="K31" s="177" t="s">
        <v>203</v>
      </c>
      <c r="L31" s="177" t="s">
        <v>203</v>
      </c>
      <c r="M31" s="177" t="s">
        <v>203</v>
      </c>
      <c r="N31" s="177" t="s">
        <v>203</v>
      </c>
      <c r="O31" s="177" t="s">
        <v>203</v>
      </c>
      <c r="P31" s="177" t="s">
        <v>203</v>
      </c>
      <c r="Q31" s="177" t="s">
        <v>203</v>
      </c>
      <c r="R31" s="177" t="s">
        <v>203</v>
      </c>
      <c r="S31" s="177" t="s">
        <v>203</v>
      </c>
    </row>
    <row r="32" spans="1:19" s="168" customFormat="1" ht="57.75" customHeight="1">
      <c r="A32" s="165" t="s">
        <v>72</v>
      </c>
      <c r="B32" s="281" t="s">
        <v>623</v>
      </c>
      <c r="C32" s="166" t="s">
        <v>203</v>
      </c>
      <c r="D32" s="166" t="s">
        <v>203</v>
      </c>
      <c r="E32" s="166" t="s">
        <v>203</v>
      </c>
      <c r="F32" s="166" t="s">
        <v>203</v>
      </c>
      <c r="G32" s="166" t="s">
        <v>203</v>
      </c>
      <c r="H32" s="166" t="s">
        <v>203</v>
      </c>
      <c r="I32" s="166" t="s">
        <v>203</v>
      </c>
      <c r="J32" s="166" t="s">
        <v>203</v>
      </c>
      <c r="K32" s="166" t="s">
        <v>203</v>
      </c>
      <c r="L32" s="166" t="s">
        <v>203</v>
      </c>
      <c r="M32" s="166" t="s">
        <v>203</v>
      </c>
      <c r="N32" s="166" t="s">
        <v>203</v>
      </c>
      <c r="O32" s="166" t="s">
        <v>203</v>
      </c>
      <c r="P32" s="167" t="s">
        <v>203</v>
      </c>
      <c r="Q32" s="166" t="s">
        <v>203</v>
      </c>
      <c r="R32" s="167" t="s">
        <v>203</v>
      </c>
      <c r="S32" s="166" t="s">
        <v>203</v>
      </c>
    </row>
    <row r="33" spans="1:19" s="181" customFormat="1" ht="45" customHeight="1" outlineLevel="1">
      <c r="A33" s="179" t="s">
        <v>76</v>
      </c>
      <c r="B33" s="169" t="s">
        <v>77</v>
      </c>
      <c r="C33" s="170" t="s">
        <v>203</v>
      </c>
      <c r="D33" s="170" t="s">
        <v>203</v>
      </c>
      <c r="E33" s="170" t="s">
        <v>203</v>
      </c>
      <c r="F33" s="170" t="s">
        <v>203</v>
      </c>
      <c r="G33" s="170" t="s">
        <v>203</v>
      </c>
      <c r="H33" s="170" t="s">
        <v>203</v>
      </c>
      <c r="I33" s="170" t="s">
        <v>203</v>
      </c>
      <c r="J33" s="170" t="str">
        <f>J34</f>
        <v>нд</v>
      </c>
      <c r="K33" s="170" t="str">
        <f t="shared" ref="K33:L35" si="1">K34</f>
        <v>нд</v>
      </c>
      <c r="L33" s="170" t="str">
        <f t="shared" si="1"/>
        <v>нд</v>
      </c>
      <c r="M33" s="170" t="s">
        <v>203</v>
      </c>
      <c r="N33" s="170" t="s">
        <v>203</v>
      </c>
      <c r="O33" s="170" t="s">
        <v>203</v>
      </c>
      <c r="P33" s="170" t="s">
        <v>203</v>
      </c>
      <c r="Q33" s="170" t="s">
        <v>203</v>
      </c>
      <c r="R33" s="170" t="s">
        <v>203</v>
      </c>
      <c r="S33" s="170" t="s">
        <v>203</v>
      </c>
    </row>
    <row r="34" spans="1:19" s="182" customFormat="1" ht="48" outlineLevel="1">
      <c r="A34" s="42" t="s">
        <v>78</v>
      </c>
      <c r="B34" s="7" t="s">
        <v>79</v>
      </c>
      <c r="C34" s="171" t="s">
        <v>203</v>
      </c>
      <c r="D34" s="171" t="s">
        <v>203</v>
      </c>
      <c r="E34" s="171" t="s">
        <v>203</v>
      </c>
      <c r="F34" s="171" t="s">
        <v>203</v>
      </c>
      <c r="G34" s="171" t="s">
        <v>203</v>
      </c>
      <c r="H34" s="171" t="s">
        <v>203</v>
      </c>
      <c r="I34" s="171" t="s">
        <v>203</v>
      </c>
      <c r="J34" s="171" t="str">
        <f>J35</f>
        <v>нд</v>
      </c>
      <c r="K34" s="171" t="str">
        <f t="shared" si="1"/>
        <v>нд</v>
      </c>
      <c r="L34" s="171" t="str">
        <f t="shared" si="1"/>
        <v>нд</v>
      </c>
      <c r="M34" s="171" t="s">
        <v>203</v>
      </c>
      <c r="N34" s="171" t="s">
        <v>203</v>
      </c>
      <c r="O34" s="171" t="s">
        <v>203</v>
      </c>
      <c r="P34" s="171" t="s">
        <v>203</v>
      </c>
      <c r="Q34" s="171" t="s">
        <v>203</v>
      </c>
      <c r="R34" s="171" t="s">
        <v>203</v>
      </c>
      <c r="S34" s="171" t="s">
        <v>203</v>
      </c>
    </row>
    <row r="35" spans="1:19" s="12" customFormat="1">
      <c r="A35" s="8" t="s">
        <v>80</v>
      </c>
      <c r="B35" s="11" t="s">
        <v>81</v>
      </c>
      <c r="C35" s="177" t="s">
        <v>203</v>
      </c>
      <c r="D35" s="177" t="s">
        <v>203</v>
      </c>
      <c r="E35" s="177" t="s">
        <v>203</v>
      </c>
      <c r="F35" s="177" t="s">
        <v>203</v>
      </c>
      <c r="G35" s="177" t="s">
        <v>203</v>
      </c>
      <c r="H35" s="177" t="s">
        <v>203</v>
      </c>
      <c r="I35" s="177" t="s">
        <v>203</v>
      </c>
      <c r="J35" s="177" t="str">
        <f>J36</f>
        <v>нд</v>
      </c>
      <c r="K35" s="177" t="str">
        <f t="shared" si="1"/>
        <v>нд</v>
      </c>
      <c r="L35" s="177" t="str">
        <f t="shared" si="1"/>
        <v>нд</v>
      </c>
      <c r="M35" s="177" t="s">
        <v>203</v>
      </c>
      <c r="N35" s="177" t="s">
        <v>203</v>
      </c>
      <c r="O35" s="177" t="s">
        <v>203</v>
      </c>
      <c r="P35" s="177" t="s">
        <v>203</v>
      </c>
      <c r="Q35" s="164" t="s">
        <v>203</v>
      </c>
      <c r="R35" s="177" t="s">
        <v>203</v>
      </c>
      <c r="S35" s="177" t="s">
        <v>203</v>
      </c>
    </row>
    <row r="36" spans="1:19" s="168" customFormat="1">
      <c r="A36" s="165" t="s">
        <v>80</v>
      </c>
      <c r="B36" s="183" t="s">
        <v>622</v>
      </c>
      <c r="C36" s="166" t="s">
        <v>203</v>
      </c>
      <c r="D36" s="166" t="s">
        <v>203</v>
      </c>
      <c r="E36" s="166" t="s">
        <v>203</v>
      </c>
      <c r="F36" s="166" t="s">
        <v>203</v>
      </c>
      <c r="G36" s="166" t="s">
        <v>203</v>
      </c>
      <c r="H36" s="166" t="s">
        <v>203</v>
      </c>
      <c r="I36" s="166" t="s">
        <v>203</v>
      </c>
      <c r="J36" s="166" t="s">
        <v>203</v>
      </c>
      <c r="K36" s="166" t="s">
        <v>203</v>
      </c>
      <c r="L36" s="166" t="s">
        <v>203</v>
      </c>
      <c r="M36" s="166" t="s">
        <v>203</v>
      </c>
      <c r="N36" s="166" t="s">
        <v>203</v>
      </c>
      <c r="O36" s="166" t="s">
        <v>203</v>
      </c>
      <c r="P36" s="167" t="s">
        <v>627</v>
      </c>
      <c r="Q36" s="166" t="s">
        <v>203</v>
      </c>
      <c r="R36" s="167" t="s">
        <v>203</v>
      </c>
      <c r="S36" s="166" t="s">
        <v>203</v>
      </c>
    </row>
    <row r="37" spans="1:19" s="12" customFormat="1" ht="32">
      <c r="A37" s="8" t="s">
        <v>82</v>
      </c>
      <c r="B37" s="11" t="s">
        <v>83</v>
      </c>
      <c r="C37" s="164" t="s">
        <v>203</v>
      </c>
      <c r="D37" s="164" t="s">
        <v>203</v>
      </c>
      <c r="E37" s="164" t="s">
        <v>203</v>
      </c>
      <c r="F37" s="164" t="s">
        <v>203</v>
      </c>
      <c r="G37" s="164" t="s">
        <v>203</v>
      </c>
      <c r="H37" s="164" t="s">
        <v>203</v>
      </c>
      <c r="I37" s="164" t="s">
        <v>203</v>
      </c>
      <c r="J37" s="164" t="s">
        <v>203</v>
      </c>
      <c r="K37" s="164" t="s">
        <v>203</v>
      </c>
      <c r="L37" s="164" t="s">
        <v>203</v>
      </c>
      <c r="M37" s="164" t="s">
        <v>203</v>
      </c>
      <c r="N37" s="164" t="s">
        <v>203</v>
      </c>
      <c r="O37" s="164" t="s">
        <v>203</v>
      </c>
      <c r="P37" s="164" t="s">
        <v>203</v>
      </c>
      <c r="Q37" s="164" t="s">
        <v>203</v>
      </c>
      <c r="R37" s="164" t="s">
        <v>203</v>
      </c>
      <c r="S37" s="164" t="s">
        <v>203</v>
      </c>
    </row>
    <row r="38" spans="1:19" s="162" customFormat="1" hidden="1" outlineLevel="1">
      <c r="A38" s="6" t="s">
        <v>625</v>
      </c>
      <c r="B38" s="271" t="s">
        <v>95</v>
      </c>
      <c r="C38" s="79" t="s">
        <v>203</v>
      </c>
      <c r="D38" s="79" t="s">
        <v>203</v>
      </c>
      <c r="E38" s="79" t="s">
        <v>203</v>
      </c>
      <c r="F38" s="79" t="s">
        <v>203</v>
      </c>
      <c r="G38" s="79" t="s">
        <v>203</v>
      </c>
      <c r="H38" s="79" t="s">
        <v>203</v>
      </c>
      <c r="I38" s="79" t="s">
        <v>203</v>
      </c>
      <c r="J38" s="79" t="s">
        <v>203</v>
      </c>
      <c r="K38" s="79" t="s">
        <v>203</v>
      </c>
      <c r="L38" s="79" t="s">
        <v>203</v>
      </c>
      <c r="M38" s="79" t="s">
        <v>203</v>
      </c>
      <c r="N38" s="79" t="s">
        <v>203</v>
      </c>
      <c r="O38" s="79" t="s">
        <v>203</v>
      </c>
      <c r="P38" s="79" t="s">
        <v>203</v>
      </c>
      <c r="Q38" s="79" t="s">
        <v>203</v>
      </c>
      <c r="R38" s="79" t="s">
        <v>203</v>
      </c>
      <c r="S38" s="79" t="s">
        <v>203</v>
      </c>
    </row>
    <row r="39" spans="1:19" s="162" customFormat="1" hidden="1" outlineLevel="1">
      <c r="A39" s="6" t="s">
        <v>96</v>
      </c>
      <c r="B39" s="271" t="s">
        <v>97</v>
      </c>
      <c r="C39" s="79" t="s">
        <v>203</v>
      </c>
      <c r="D39" s="79" t="s">
        <v>203</v>
      </c>
      <c r="E39" s="79" t="s">
        <v>203</v>
      </c>
      <c r="F39" s="79" t="s">
        <v>203</v>
      </c>
      <c r="G39" s="79" t="s">
        <v>203</v>
      </c>
      <c r="H39" s="79" t="s">
        <v>203</v>
      </c>
      <c r="I39" s="79" t="s">
        <v>203</v>
      </c>
      <c r="J39" s="79" t="s">
        <v>203</v>
      </c>
      <c r="K39" s="79" t="s">
        <v>203</v>
      </c>
      <c r="L39" s="79" t="s">
        <v>203</v>
      </c>
      <c r="M39" s="79" t="s">
        <v>203</v>
      </c>
      <c r="N39" s="79" t="s">
        <v>203</v>
      </c>
      <c r="O39" s="79" t="s">
        <v>203</v>
      </c>
      <c r="P39" s="79" t="s">
        <v>203</v>
      </c>
      <c r="Q39" s="79" t="s">
        <v>203</v>
      </c>
      <c r="R39" s="79" t="s">
        <v>203</v>
      </c>
      <c r="S39" s="79" t="s">
        <v>203</v>
      </c>
    </row>
    <row r="40" spans="1:19" s="162" customFormat="1" ht="32" hidden="1" outlineLevel="1">
      <c r="A40" s="6" t="s">
        <v>98</v>
      </c>
      <c r="B40" s="271" t="s">
        <v>99</v>
      </c>
      <c r="C40" s="79" t="s">
        <v>203</v>
      </c>
      <c r="D40" s="79" t="s">
        <v>203</v>
      </c>
      <c r="E40" s="79" t="s">
        <v>203</v>
      </c>
      <c r="F40" s="79" t="s">
        <v>203</v>
      </c>
      <c r="G40" s="79" t="s">
        <v>203</v>
      </c>
      <c r="H40" s="79" t="s">
        <v>203</v>
      </c>
      <c r="I40" s="79" t="s">
        <v>203</v>
      </c>
      <c r="J40" s="79" t="s">
        <v>203</v>
      </c>
      <c r="K40" s="79" t="s">
        <v>203</v>
      </c>
      <c r="L40" s="79" t="s">
        <v>203</v>
      </c>
      <c r="M40" s="79" t="s">
        <v>203</v>
      </c>
      <c r="N40" s="79" t="s">
        <v>203</v>
      </c>
      <c r="O40" s="79" t="s">
        <v>203</v>
      </c>
      <c r="P40" s="79" t="s">
        <v>203</v>
      </c>
      <c r="Q40" s="79" t="s">
        <v>203</v>
      </c>
      <c r="R40" s="79" t="s">
        <v>203</v>
      </c>
      <c r="S40" s="79" t="s">
        <v>203</v>
      </c>
    </row>
    <row r="41" spans="1:19" s="162" customFormat="1" ht="32" hidden="1" outlineLevel="1">
      <c r="A41" s="6" t="s">
        <v>100</v>
      </c>
      <c r="B41" s="271" t="s">
        <v>101</v>
      </c>
      <c r="C41" s="79" t="s">
        <v>203</v>
      </c>
      <c r="D41" s="79" t="s">
        <v>203</v>
      </c>
      <c r="E41" s="79" t="s">
        <v>203</v>
      </c>
      <c r="F41" s="79" t="s">
        <v>203</v>
      </c>
      <c r="G41" s="79" t="s">
        <v>203</v>
      </c>
      <c r="H41" s="79" t="s">
        <v>203</v>
      </c>
      <c r="I41" s="79" t="s">
        <v>203</v>
      </c>
      <c r="J41" s="79" t="s">
        <v>203</v>
      </c>
      <c r="K41" s="79" t="s">
        <v>203</v>
      </c>
      <c r="L41" s="79" t="s">
        <v>203</v>
      </c>
      <c r="M41" s="79" t="s">
        <v>203</v>
      </c>
      <c r="N41" s="79" t="s">
        <v>203</v>
      </c>
      <c r="O41" s="79" t="s">
        <v>203</v>
      </c>
      <c r="P41" s="79" t="s">
        <v>203</v>
      </c>
      <c r="Q41" s="79" t="s">
        <v>203</v>
      </c>
      <c r="R41" s="79" t="s">
        <v>203</v>
      </c>
      <c r="S41" s="79" t="s">
        <v>203</v>
      </c>
    </row>
    <row r="42" spans="1:19" s="162" customFormat="1" ht="32" hidden="1" outlineLevel="1">
      <c r="A42" s="6" t="s">
        <v>102</v>
      </c>
      <c r="B42" s="271" t="s">
        <v>103</v>
      </c>
      <c r="C42" s="79" t="s">
        <v>203</v>
      </c>
      <c r="D42" s="79" t="s">
        <v>203</v>
      </c>
      <c r="E42" s="79" t="s">
        <v>203</v>
      </c>
      <c r="F42" s="79" t="s">
        <v>203</v>
      </c>
      <c r="G42" s="79" t="s">
        <v>203</v>
      </c>
      <c r="H42" s="79" t="s">
        <v>203</v>
      </c>
      <c r="I42" s="79" t="s">
        <v>203</v>
      </c>
      <c r="J42" s="79" t="s">
        <v>203</v>
      </c>
      <c r="K42" s="79" t="s">
        <v>203</v>
      </c>
      <c r="L42" s="79" t="s">
        <v>203</v>
      </c>
      <c r="M42" s="79" t="s">
        <v>203</v>
      </c>
      <c r="N42" s="79" t="s">
        <v>203</v>
      </c>
      <c r="O42" s="79" t="s">
        <v>203</v>
      </c>
      <c r="P42" s="79" t="s">
        <v>203</v>
      </c>
      <c r="Q42" s="79" t="s">
        <v>203</v>
      </c>
      <c r="R42" s="79" t="s">
        <v>203</v>
      </c>
      <c r="S42" s="79" t="s">
        <v>203</v>
      </c>
    </row>
    <row r="43" spans="1:19" s="162" customFormat="1" ht="32" hidden="1" outlineLevel="1">
      <c r="A43" s="6" t="s">
        <v>104</v>
      </c>
      <c r="B43" s="271" t="s">
        <v>105</v>
      </c>
      <c r="C43" s="79" t="s">
        <v>203</v>
      </c>
      <c r="D43" s="79" t="s">
        <v>203</v>
      </c>
      <c r="E43" s="79" t="s">
        <v>203</v>
      </c>
      <c r="F43" s="79" t="s">
        <v>203</v>
      </c>
      <c r="G43" s="79" t="s">
        <v>203</v>
      </c>
      <c r="H43" s="79" t="s">
        <v>203</v>
      </c>
      <c r="I43" s="79" t="s">
        <v>203</v>
      </c>
      <c r="J43" s="79" t="s">
        <v>203</v>
      </c>
      <c r="K43" s="79" t="s">
        <v>203</v>
      </c>
      <c r="L43" s="79" t="s">
        <v>203</v>
      </c>
      <c r="M43" s="79" t="s">
        <v>203</v>
      </c>
      <c r="N43" s="79" t="s">
        <v>203</v>
      </c>
      <c r="O43" s="79" t="s">
        <v>203</v>
      </c>
      <c r="P43" s="79" t="s">
        <v>203</v>
      </c>
      <c r="Q43" s="79" t="s">
        <v>203</v>
      </c>
      <c r="R43" s="79" t="s">
        <v>203</v>
      </c>
      <c r="S43" s="79" t="s">
        <v>203</v>
      </c>
    </row>
    <row r="44" spans="1:19" s="162" customFormat="1" ht="32" hidden="1" outlineLevel="1">
      <c r="A44" s="6" t="s">
        <v>106</v>
      </c>
      <c r="B44" s="271" t="s">
        <v>107</v>
      </c>
      <c r="C44" s="79" t="s">
        <v>203</v>
      </c>
      <c r="D44" s="79" t="s">
        <v>203</v>
      </c>
      <c r="E44" s="79" t="s">
        <v>203</v>
      </c>
      <c r="F44" s="79" t="s">
        <v>203</v>
      </c>
      <c r="G44" s="79" t="s">
        <v>203</v>
      </c>
      <c r="H44" s="79" t="s">
        <v>203</v>
      </c>
      <c r="I44" s="79" t="s">
        <v>203</v>
      </c>
      <c r="J44" s="79" t="s">
        <v>203</v>
      </c>
      <c r="K44" s="79" t="s">
        <v>203</v>
      </c>
      <c r="L44" s="79" t="s">
        <v>203</v>
      </c>
      <c r="M44" s="79" t="s">
        <v>203</v>
      </c>
      <c r="N44" s="79" t="s">
        <v>203</v>
      </c>
      <c r="O44" s="79" t="s">
        <v>203</v>
      </c>
      <c r="P44" s="79" t="s">
        <v>203</v>
      </c>
      <c r="Q44" s="79" t="s">
        <v>203</v>
      </c>
      <c r="R44" s="79" t="s">
        <v>203</v>
      </c>
      <c r="S44" s="79" t="s">
        <v>203</v>
      </c>
    </row>
    <row r="45" spans="1:19" s="162" customFormat="1" ht="32" hidden="1" outlineLevel="1">
      <c r="A45" s="6" t="s">
        <v>108</v>
      </c>
      <c r="B45" s="271" t="s">
        <v>109</v>
      </c>
      <c r="C45" s="79" t="s">
        <v>203</v>
      </c>
      <c r="D45" s="79" t="s">
        <v>203</v>
      </c>
      <c r="E45" s="79" t="s">
        <v>203</v>
      </c>
      <c r="F45" s="79" t="s">
        <v>203</v>
      </c>
      <c r="G45" s="79" t="s">
        <v>203</v>
      </c>
      <c r="H45" s="79" t="s">
        <v>203</v>
      </c>
      <c r="I45" s="79" t="s">
        <v>203</v>
      </c>
      <c r="J45" s="79" t="s">
        <v>203</v>
      </c>
      <c r="K45" s="79" t="s">
        <v>203</v>
      </c>
      <c r="L45" s="79" t="s">
        <v>203</v>
      </c>
      <c r="M45" s="79" t="s">
        <v>203</v>
      </c>
      <c r="N45" s="79" t="s">
        <v>203</v>
      </c>
      <c r="O45" s="79" t="s">
        <v>203</v>
      </c>
      <c r="P45" s="79" t="s">
        <v>203</v>
      </c>
      <c r="Q45" s="79" t="s">
        <v>203</v>
      </c>
      <c r="R45" s="79" t="s">
        <v>203</v>
      </c>
      <c r="S45" s="79" t="s">
        <v>203</v>
      </c>
    </row>
    <row r="46" spans="1:19" s="162" customFormat="1" hidden="1" outlineLevel="1">
      <c r="A46" s="6" t="s">
        <v>110</v>
      </c>
      <c r="B46" s="271" t="s">
        <v>111</v>
      </c>
      <c r="C46" s="79" t="s">
        <v>203</v>
      </c>
      <c r="D46" s="79" t="s">
        <v>203</v>
      </c>
      <c r="E46" s="79" t="s">
        <v>203</v>
      </c>
      <c r="F46" s="79" t="s">
        <v>203</v>
      </c>
      <c r="G46" s="79" t="s">
        <v>203</v>
      </c>
      <c r="H46" s="79" t="s">
        <v>203</v>
      </c>
      <c r="I46" s="79" t="s">
        <v>203</v>
      </c>
      <c r="J46" s="79" t="s">
        <v>203</v>
      </c>
      <c r="K46" s="79" t="s">
        <v>203</v>
      </c>
      <c r="L46" s="79" t="s">
        <v>203</v>
      </c>
      <c r="M46" s="79" t="s">
        <v>203</v>
      </c>
      <c r="N46" s="79" t="s">
        <v>203</v>
      </c>
      <c r="O46" s="79" t="s">
        <v>203</v>
      </c>
      <c r="P46" s="79" t="s">
        <v>203</v>
      </c>
      <c r="Q46" s="79" t="s">
        <v>203</v>
      </c>
      <c r="R46" s="79" t="s">
        <v>203</v>
      </c>
      <c r="S46" s="79" t="s">
        <v>203</v>
      </c>
    </row>
    <row r="47" spans="1:19" s="162" customFormat="1" ht="32" hidden="1" outlineLevel="1">
      <c r="A47" s="6" t="s">
        <v>112</v>
      </c>
      <c r="B47" s="271" t="s">
        <v>113</v>
      </c>
      <c r="C47" s="79" t="s">
        <v>203</v>
      </c>
      <c r="D47" s="79" t="s">
        <v>203</v>
      </c>
      <c r="E47" s="79" t="s">
        <v>203</v>
      </c>
      <c r="F47" s="79" t="s">
        <v>203</v>
      </c>
      <c r="G47" s="79" t="s">
        <v>203</v>
      </c>
      <c r="H47" s="79" t="s">
        <v>203</v>
      </c>
      <c r="I47" s="79" t="s">
        <v>203</v>
      </c>
      <c r="J47" s="79" t="s">
        <v>203</v>
      </c>
      <c r="K47" s="79" t="s">
        <v>203</v>
      </c>
      <c r="L47" s="79" t="s">
        <v>203</v>
      </c>
      <c r="M47" s="79" t="s">
        <v>203</v>
      </c>
      <c r="N47" s="79" t="s">
        <v>203</v>
      </c>
      <c r="O47" s="79" t="s">
        <v>203</v>
      </c>
      <c r="P47" s="79" t="s">
        <v>203</v>
      </c>
      <c r="Q47" s="79" t="s">
        <v>203</v>
      </c>
      <c r="R47" s="79" t="s">
        <v>203</v>
      </c>
      <c r="S47" s="79" t="s">
        <v>203</v>
      </c>
    </row>
    <row r="48" spans="1:19" s="162" customFormat="1" ht="32" hidden="1" outlineLevel="1">
      <c r="A48" s="6" t="s">
        <v>114</v>
      </c>
      <c r="B48" s="271" t="s">
        <v>115</v>
      </c>
      <c r="C48" s="79" t="s">
        <v>203</v>
      </c>
      <c r="D48" s="79" t="s">
        <v>203</v>
      </c>
      <c r="E48" s="79" t="s">
        <v>203</v>
      </c>
      <c r="F48" s="79" t="s">
        <v>203</v>
      </c>
      <c r="G48" s="79" t="s">
        <v>203</v>
      </c>
      <c r="H48" s="79" t="s">
        <v>203</v>
      </c>
      <c r="I48" s="79" t="s">
        <v>203</v>
      </c>
      <c r="J48" s="79" t="s">
        <v>203</v>
      </c>
      <c r="K48" s="79" t="s">
        <v>203</v>
      </c>
      <c r="L48" s="79" t="s">
        <v>203</v>
      </c>
      <c r="M48" s="79" t="s">
        <v>203</v>
      </c>
      <c r="N48" s="79" t="s">
        <v>203</v>
      </c>
      <c r="O48" s="79" t="s">
        <v>203</v>
      </c>
      <c r="P48" s="79" t="s">
        <v>203</v>
      </c>
      <c r="Q48" s="79" t="s">
        <v>203</v>
      </c>
      <c r="R48" s="79" t="s">
        <v>203</v>
      </c>
      <c r="S48" s="79" t="s">
        <v>203</v>
      </c>
    </row>
    <row r="49" spans="1:19" s="162" customFormat="1" ht="32" hidden="1" outlineLevel="1">
      <c r="A49" s="6" t="s">
        <v>116</v>
      </c>
      <c r="B49" s="271" t="s">
        <v>117</v>
      </c>
      <c r="C49" s="79" t="s">
        <v>203</v>
      </c>
      <c r="D49" s="79" t="s">
        <v>203</v>
      </c>
      <c r="E49" s="79" t="s">
        <v>203</v>
      </c>
      <c r="F49" s="79" t="s">
        <v>203</v>
      </c>
      <c r="G49" s="79" t="s">
        <v>203</v>
      </c>
      <c r="H49" s="79" t="s">
        <v>203</v>
      </c>
      <c r="I49" s="79" t="s">
        <v>203</v>
      </c>
      <c r="J49" s="79" t="s">
        <v>203</v>
      </c>
      <c r="K49" s="79" t="s">
        <v>203</v>
      </c>
      <c r="L49" s="79" t="s">
        <v>203</v>
      </c>
      <c r="M49" s="79" t="s">
        <v>203</v>
      </c>
      <c r="N49" s="79" t="s">
        <v>203</v>
      </c>
      <c r="O49" s="79" t="s">
        <v>203</v>
      </c>
      <c r="P49" s="79" t="s">
        <v>203</v>
      </c>
      <c r="Q49" s="79" t="s">
        <v>203</v>
      </c>
      <c r="R49" s="79" t="s">
        <v>203</v>
      </c>
      <c r="S49" s="79" t="s">
        <v>203</v>
      </c>
    </row>
    <row r="50" spans="1:19" s="162" customFormat="1" ht="32" hidden="1" outlineLevel="1">
      <c r="A50" s="6" t="s">
        <v>118</v>
      </c>
      <c r="B50" s="271" t="s">
        <v>119</v>
      </c>
      <c r="C50" s="79" t="s">
        <v>203</v>
      </c>
      <c r="D50" s="79" t="s">
        <v>203</v>
      </c>
      <c r="E50" s="79" t="s">
        <v>203</v>
      </c>
      <c r="F50" s="79" t="s">
        <v>203</v>
      </c>
      <c r="G50" s="79" t="s">
        <v>203</v>
      </c>
      <c r="H50" s="79" t="s">
        <v>203</v>
      </c>
      <c r="I50" s="79" t="s">
        <v>203</v>
      </c>
      <c r="J50" s="79" t="s">
        <v>203</v>
      </c>
      <c r="K50" s="79" t="s">
        <v>203</v>
      </c>
      <c r="L50" s="79" t="s">
        <v>203</v>
      </c>
      <c r="M50" s="79" t="s">
        <v>203</v>
      </c>
      <c r="N50" s="79" t="s">
        <v>203</v>
      </c>
      <c r="O50" s="79" t="s">
        <v>203</v>
      </c>
      <c r="P50" s="79" t="s">
        <v>203</v>
      </c>
      <c r="Q50" s="79" t="s">
        <v>203</v>
      </c>
      <c r="R50" s="79" t="s">
        <v>203</v>
      </c>
      <c r="S50" s="79" t="s">
        <v>203</v>
      </c>
    </row>
    <row r="51" spans="1:19" s="162" customFormat="1" ht="32" collapsed="1">
      <c r="A51" s="6" t="s">
        <v>673</v>
      </c>
      <c r="B51" s="271" t="s">
        <v>120</v>
      </c>
      <c r="C51" s="79" t="s">
        <v>203</v>
      </c>
      <c r="D51" s="79" t="s">
        <v>203</v>
      </c>
      <c r="E51" s="79" t="s">
        <v>203</v>
      </c>
      <c r="F51" s="79" t="s">
        <v>203</v>
      </c>
      <c r="G51" s="79" t="s">
        <v>203</v>
      </c>
      <c r="H51" s="79" t="s">
        <v>203</v>
      </c>
      <c r="I51" s="79" t="s">
        <v>203</v>
      </c>
      <c r="J51" s="79" t="s">
        <v>203</v>
      </c>
      <c r="K51" s="79" t="s">
        <v>203</v>
      </c>
      <c r="L51" s="79" t="s">
        <v>203</v>
      </c>
      <c r="M51" s="79" t="s">
        <v>203</v>
      </c>
      <c r="N51" s="79" t="str">
        <f>N52</f>
        <v>нд</v>
      </c>
      <c r="O51" s="79" t="s">
        <v>203</v>
      </c>
      <c r="P51" s="79" t="s">
        <v>203</v>
      </c>
      <c r="Q51" s="79" t="s">
        <v>203</v>
      </c>
      <c r="R51" s="79" t="s">
        <v>203</v>
      </c>
      <c r="S51" s="79" t="s">
        <v>203</v>
      </c>
    </row>
    <row r="52" spans="1:19" s="168" customFormat="1">
      <c r="A52" s="165" t="s">
        <v>674</v>
      </c>
      <c r="B52" s="183" t="s">
        <v>624</v>
      </c>
      <c r="C52" s="166" t="s">
        <v>203</v>
      </c>
      <c r="D52" s="166" t="s">
        <v>203</v>
      </c>
      <c r="E52" s="166" t="s">
        <v>203</v>
      </c>
      <c r="F52" s="166" t="s">
        <v>203</v>
      </c>
      <c r="G52" s="166" t="s">
        <v>203</v>
      </c>
      <c r="H52" s="166" t="s">
        <v>203</v>
      </c>
      <c r="I52" s="166" t="s">
        <v>203</v>
      </c>
      <c r="J52" s="166" t="s">
        <v>203</v>
      </c>
      <c r="K52" s="166" t="s">
        <v>203</v>
      </c>
      <c r="L52" s="166" t="s">
        <v>203</v>
      </c>
      <c r="M52" s="166" t="s">
        <v>203</v>
      </c>
      <c r="N52" s="166" t="s">
        <v>203</v>
      </c>
      <c r="O52" s="166" t="s">
        <v>203</v>
      </c>
      <c r="P52" s="167" t="s">
        <v>203</v>
      </c>
      <c r="Q52" s="166" t="s">
        <v>203</v>
      </c>
      <c r="R52" s="167" t="s">
        <v>203</v>
      </c>
      <c r="S52" s="166" t="s">
        <v>203</v>
      </c>
    </row>
    <row r="59" spans="1:19" ht="13">
      <c r="B59" s="10"/>
    </row>
  </sheetData>
  <mergeCells count="25">
    <mergeCell ref="H17:I17"/>
    <mergeCell ref="J17:K17"/>
    <mergeCell ref="L17:M17"/>
    <mergeCell ref="A8:S8"/>
    <mergeCell ref="K2:L2"/>
    <mergeCell ref="M2:N2"/>
    <mergeCell ref="A4:S4"/>
    <mergeCell ref="A5:S5"/>
    <mergeCell ref="A7:S7"/>
    <mergeCell ref="N17:O17"/>
    <mergeCell ref="P17:Q17"/>
    <mergeCell ref="R17:S17"/>
    <mergeCell ref="A10:S10"/>
    <mergeCell ref="A12:S12"/>
    <mergeCell ref="A13:S13"/>
    <mergeCell ref="A14:S14"/>
    <mergeCell ref="A15:A18"/>
    <mergeCell ref="B15:B18"/>
    <mergeCell ref="C15:C18"/>
    <mergeCell ref="D15:S15"/>
    <mergeCell ref="D16:I16"/>
    <mergeCell ref="J16:O16"/>
    <mergeCell ref="P16:S16"/>
    <mergeCell ref="D17:E17"/>
    <mergeCell ref="F17:G17"/>
  </mergeCells>
  <pageMargins left="0.2" right="0.17" top="0.74803149606299213" bottom="0.74803149606299213" header="0.31496062992125984" footer="0.31496062992125984"/>
  <pageSetup paperSize="9" scale="29" fitToHeight="1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4:BM45"/>
  <sheetViews>
    <sheetView tabSelected="1" topLeftCell="T16" zoomScale="92" zoomScaleNormal="92" workbookViewId="0">
      <selection activeCell="AL27" sqref="AL27:AM27"/>
    </sheetView>
  </sheetViews>
  <sheetFormatPr baseColWidth="10" defaultColWidth="9.1640625" defaultRowHeight="16" outlineLevelRow="1"/>
  <cols>
    <col min="1" max="1" width="12.1640625" style="15" customWidth="1"/>
    <col min="2" max="2" width="78.33203125" style="15" customWidth="1"/>
    <col min="3" max="3" width="17.33203125" style="15" customWidth="1"/>
    <col min="4" max="4" width="12.5" style="15" customWidth="1"/>
    <col min="5" max="5" width="10.5" style="15" customWidth="1"/>
    <col min="6" max="6" width="14.1640625" style="15" customWidth="1"/>
    <col min="7" max="7" width="14.5" style="15" customWidth="1"/>
    <col min="8" max="8" width="8.6640625" style="15" customWidth="1"/>
    <col min="9" max="9" width="13.5" style="15" customWidth="1"/>
    <col min="10" max="10" width="14.5" style="15" bestFit="1" customWidth="1"/>
    <col min="11" max="11" width="10" style="15" customWidth="1"/>
    <col min="12" max="12" width="13.83203125" style="15" customWidth="1"/>
    <col min="13" max="13" width="9.1640625" style="15" customWidth="1"/>
    <col min="14" max="14" width="9.33203125" style="15" customWidth="1"/>
    <col min="15" max="15" width="19.1640625" style="15" customWidth="1"/>
    <col min="16" max="16" width="20.33203125" style="15" customWidth="1"/>
    <col min="17" max="17" width="20.6640625" style="15" customWidth="1"/>
    <col min="18" max="18" width="19.1640625" style="15" customWidth="1"/>
    <col min="19" max="19" width="22.1640625" style="15" customWidth="1"/>
    <col min="20" max="20" width="11.5" style="15" customWidth="1"/>
    <col min="21" max="21" width="11" style="15" customWidth="1"/>
    <col min="22" max="22" width="10" style="15" customWidth="1"/>
    <col min="23" max="23" width="9.83203125" style="15" customWidth="1"/>
    <col min="24" max="24" width="10.1640625" style="15" customWidth="1"/>
    <col min="25" max="25" width="10.33203125" style="15" customWidth="1"/>
    <col min="26" max="26" width="7" style="15" customWidth="1"/>
    <col min="27" max="27" width="10.1640625" style="15" customWidth="1"/>
    <col min="28" max="28" width="11.83203125" style="15" customWidth="1"/>
    <col min="29" max="29" width="9" style="15" customWidth="1"/>
    <col min="30" max="31" width="8.33203125" style="15" customWidth="1"/>
    <col min="32" max="32" width="10.5" style="15" customWidth="1"/>
    <col min="33" max="33" width="11.1640625" style="15" customWidth="1"/>
    <col min="34" max="34" width="8.33203125" style="15" customWidth="1"/>
    <col min="35" max="35" width="9.83203125" style="15" bestFit="1" customWidth="1"/>
    <col min="36" max="36" width="8.33203125" style="15" customWidth="1"/>
    <col min="37" max="37" width="10" style="15" customWidth="1"/>
    <col min="38" max="38" width="11.1640625" style="15" customWidth="1"/>
    <col min="39" max="41" width="8.33203125" style="15" customWidth="1"/>
    <col min="42" max="42" width="9.83203125" style="15" customWidth="1"/>
    <col min="43" max="43" width="11.6640625" style="15" customWidth="1"/>
    <col min="44" max="54" width="8.33203125" style="15" customWidth="1"/>
    <col min="55" max="55" width="9.5" style="15" customWidth="1"/>
    <col min="56" max="56" width="8.5" style="15" customWidth="1"/>
    <col min="57" max="57" width="10.83203125" style="15" customWidth="1"/>
    <col min="58" max="58" width="12.83203125" style="15" customWidth="1"/>
    <col min="59" max="59" width="10" style="15" customWidth="1"/>
    <col min="60" max="60" width="9.1640625" style="15"/>
    <col min="61" max="61" width="6.6640625" style="15" customWidth="1"/>
    <col min="62" max="62" width="10.6640625" style="15" customWidth="1"/>
    <col min="63" max="63" width="11.83203125" style="15" customWidth="1"/>
    <col min="64" max="64" width="8.1640625" style="15" customWidth="1"/>
    <col min="65" max="65" width="22.1640625" style="15" customWidth="1"/>
    <col min="66" max="16384" width="9.1640625" style="15"/>
  </cols>
  <sheetData>
    <row r="4" spans="1:65" ht="18">
      <c r="A4" s="381" t="s">
        <v>128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</row>
    <row r="5" spans="1:65" ht="18">
      <c r="A5" s="382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</row>
    <row r="6" spans="1:65" ht="18">
      <c r="A6" s="374" t="s">
        <v>631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</row>
    <row r="7" spans="1:65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</row>
    <row r="8" spans="1:65" ht="18">
      <c r="A8" s="376"/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BM8" s="153"/>
    </row>
    <row r="9" spans="1:65" ht="18">
      <c r="A9" s="375" t="s">
        <v>633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ht="18">
      <c r="A10" s="381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</row>
    <row r="11" spans="1:65" ht="18">
      <c r="A11" s="375" t="s">
        <v>328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>
      <c r="A12" s="376" t="s">
        <v>129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>
      <c r="BL13" s="48"/>
    </row>
    <row r="14" spans="1:65" ht="92.25" customHeight="1">
      <c r="A14" s="383" t="s">
        <v>6</v>
      </c>
      <c r="B14" s="383" t="s">
        <v>7</v>
      </c>
      <c r="C14" s="383" t="s">
        <v>130</v>
      </c>
      <c r="D14" s="384" t="s">
        <v>131</v>
      </c>
      <c r="E14" s="384" t="s">
        <v>132</v>
      </c>
      <c r="F14" s="383" t="s">
        <v>133</v>
      </c>
      <c r="G14" s="383"/>
      <c r="H14" s="383" t="s">
        <v>134</v>
      </c>
      <c r="I14" s="383"/>
      <c r="J14" s="383"/>
      <c r="K14" s="383"/>
      <c r="L14" s="383"/>
      <c r="M14" s="383"/>
      <c r="N14" s="394" t="s">
        <v>135</v>
      </c>
      <c r="O14" s="385" t="s">
        <v>136</v>
      </c>
      <c r="P14" s="383" t="s">
        <v>137</v>
      </c>
      <c r="Q14" s="383"/>
      <c r="R14" s="383"/>
      <c r="S14" s="383"/>
      <c r="T14" s="383" t="s">
        <v>138</v>
      </c>
      <c r="U14" s="383"/>
      <c r="V14" s="397" t="s">
        <v>139</v>
      </c>
      <c r="W14" s="398"/>
      <c r="X14" s="399"/>
      <c r="Y14" s="388" t="s">
        <v>140</v>
      </c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389"/>
      <c r="BC14" s="389"/>
      <c r="BD14" s="389"/>
      <c r="BE14" s="389"/>
      <c r="BF14" s="389"/>
      <c r="BG14" s="389"/>
      <c r="BH14" s="389"/>
      <c r="BI14" s="389"/>
      <c r="BJ14" s="389"/>
      <c r="BK14" s="389"/>
      <c r="BL14" s="390"/>
      <c r="BM14" s="385" t="s">
        <v>141</v>
      </c>
    </row>
    <row r="15" spans="1:65" ht="88.5" customHeight="1">
      <c r="A15" s="383"/>
      <c r="B15" s="383"/>
      <c r="C15" s="383"/>
      <c r="D15" s="384"/>
      <c r="E15" s="384"/>
      <c r="F15" s="383"/>
      <c r="G15" s="383"/>
      <c r="H15" s="388" t="s">
        <v>142</v>
      </c>
      <c r="I15" s="389"/>
      <c r="J15" s="390"/>
      <c r="K15" s="391" t="s">
        <v>143</v>
      </c>
      <c r="L15" s="392"/>
      <c r="M15" s="393"/>
      <c r="N15" s="395"/>
      <c r="O15" s="386"/>
      <c r="P15" s="383" t="s">
        <v>142</v>
      </c>
      <c r="Q15" s="383"/>
      <c r="R15" s="383" t="s">
        <v>143</v>
      </c>
      <c r="S15" s="383"/>
      <c r="T15" s="383"/>
      <c r="U15" s="383"/>
      <c r="V15" s="391"/>
      <c r="W15" s="392"/>
      <c r="X15" s="393"/>
      <c r="Y15" s="388" t="s">
        <v>619</v>
      </c>
      <c r="Z15" s="389"/>
      <c r="AA15" s="389"/>
      <c r="AB15" s="389"/>
      <c r="AC15" s="390"/>
      <c r="AD15" s="388" t="s">
        <v>145</v>
      </c>
      <c r="AE15" s="389"/>
      <c r="AF15" s="389"/>
      <c r="AG15" s="389"/>
      <c r="AH15" s="390"/>
      <c r="AI15" s="388" t="s">
        <v>620</v>
      </c>
      <c r="AJ15" s="389"/>
      <c r="AK15" s="389"/>
      <c r="AL15" s="389"/>
      <c r="AM15" s="390"/>
      <c r="AN15" s="388" t="s">
        <v>146</v>
      </c>
      <c r="AO15" s="389"/>
      <c r="AP15" s="389"/>
      <c r="AQ15" s="389"/>
      <c r="AR15" s="390"/>
      <c r="AS15" s="388" t="s">
        <v>621</v>
      </c>
      <c r="AT15" s="389"/>
      <c r="AU15" s="389"/>
      <c r="AV15" s="389"/>
      <c r="AW15" s="390"/>
      <c r="AX15" s="388" t="s">
        <v>146</v>
      </c>
      <c r="AY15" s="389"/>
      <c r="AZ15" s="389"/>
      <c r="BA15" s="389"/>
      <c r="BB15" s="390"/>
      <c r="BC15" s="388" t="s">
        <v>147</v>
      </c>
      <c r="BD15" s="389"/>
      <c r="BE15" s="389"/>
      <c r="BF15" s="389"/>
      <c r="BG15" s="390"/>
      <c r="BH15" s="388" t="s">
        <v>148</v>
      </c>
      <c r="BI15" s="389"/>
      <c r="BJ15" s="389"/>
      <c r="BK15" s="389"/>
      <c r="BL15" s="390"/>
      <c r="BM15" s="386"/>
    </row>
    <row r="16" spans="1:65" ht="269.25" customHeight="1">
      <c r="A16" s="383"/>
      <c r="B16" s="383"/>
      <c r="C16" s="383"/>
      <c r="D16" s="384"/>
      <c r="E16" s="384"/>
      <c r="F16" s="115" t="s">
        <v>149</v>
      </c>
      <c r="G16" s="19" t="s">
        <v>143</v>
      </c>
      <c r="H16" s="118" t="s">
        <v>150</v>
      </c>
      <c r="I16" s="118" t="s">
        <v>151</v>
      </c>
      <c r="J16" s="118" t="s">
        <v>152</v>
      </c>
      <c r="K16" s="118" t="s">
        <v>150</v>
      </c>
      <c r="L16" s="118" t="s">
        <v>151</v>
      </c>
      <c r="M16" s="118" t="s">
        <v>152</v>
      </c>
      <c r="N16" s="396"/>
      <c r="O16" s="387"/>
      <c r="P16" s="118" t="s">
        <v>190</v>
      </c>
      <c r="Q16" s="118" t="s">
        <v>154</v>
      </c>
      <c r="R16" s="118" t="s">
        <v>153</v>
      </c>
      <c r="S16" s="118" t="s">
        <v>154</v>
      </c>
      <c r="T16" s="114" t="s">
        <v>142</v>
      </c>
      <c r="U16" s="114" t="s">
        <v>143</v>
      </c>
      <c r="V16" s="118" t="s">
        <v>191</v>
      </c>
      <c r="W16" s="118" t="s">
        <v>192</v>
      </c>
      <c r="X16" s="118" t="s">
        <v>155</v>
      </c>
      <c r="Y16" s="118" t="s">
        <v>156</v>
      </c>
      <c r="Z16" s="118" t="s">
        <v>157</v>
      </c>
      <c r="AA16" s="118" t="s">
        <v>158</v>
      </c>
      <c r="AB16" s="114" t="s">
        <v>159</v>
      </c>
      <c r="AC16" s="273" t="s">
        <v>160</v>
      </c>
      <c r="AD16" s="118" t="s">
        <v>156</v>
      </c>
      <c r="AE16" s="118" t="s">
        <v>157</v>
      </c>
      <c r="AF16" s="118" t="s">
        <v>158</v>
      </c>
      <c r="AG16" s="114" t="s">
        <v>159</v>
      </c>
      <c r="AH16" s="114" t="s">
        <v>160</v>
      </c>
      <c r="AI16" s="118" t="s">
        <v>156</v>
      </c>
      <c r="AJ16" s="118" t="s">
        <v>157</v>
      </c>
      <c r="AK16" s="118" t="s">
        <v>158</v>
      </c>
      <c r="AL16" s="114" t="s">
        <v>159</v>
      </c>
      <c r="AM16" s="114" t="s">
        <v>160</v>
      </c>
      <c r="AN16" s="118" t="s">
        <v>156</v>
      </c>
      <c r="AO16" s="118" t="s">
        <v>157</v>
      </c>
      <c r="AP16" s="118" t="s">
        <v>158</v>
      </c>
      <c r="AQ16" s="114" t="s">
        <v>159</v>
      </c>
      <c r="AR16" s="114" t="s">
        <v>160</v>
      </c>
      <c r="AS16" s="118" t="s">
        <v>156</v>
      </c>
      <c r="AT16" s="118" t="s">
        <v>157</v>
      </c>
      <c r="AU16" s="118" t="s">
        <v>158</v>
      </c>
      <c r="AV16" s="114" t="s">
        <v>159</v>
      </c>
      <c r="AW16" s="114" t="s">
        <v>160</v>
      </c>
      <c r="AX16" s="118" t="s">
        <v>156</v>
      </c>
      <c r="AY16" s="118" t="s">
        <v>157</v>
      </c>
      <c r="AZ16" s="118" t="s">
        <v>158</v>
      </c>
      <c r="BA16" s="114" t="s">
        <v>159</v>
      </c>
      <c r="BB16" s="114" t="s">
        <v>160</v>
      </c>
      <c r="BC16" s="118" t="s">
        <v>156</v>
      </c>
      <c r="BD16" s="118" t="s">
        <v>157</v>
      </c>
      <c r="BE16" s="118" t="s">
        <v>158</v>
      </c>
      <c r="BF16" s="114" t="s">
        <v>159</v>
      </c>
      <c r="BG16" s="114" t="s">
        <v>160</v>
      </c>
      <c r="BH16" s="118" t="s">
        <v>156</v>
      </c>
      <c r="BI16" s="118" t="s">
        <v>157</v>
      </c>
      <c r="BJ16" s="118" t="s">
        <v>158</v>
      </c>
      <c r="BK16" s="114" t="s">
        <v>159</v>
      </c>
      <c r="BL16" s="118" t="s">
        <v>160</v>
      </c>
      <c r="BM16" s="387"/>
    </row>
    <row r="17" spans="1:65">
      <c r="A17" s="112">
        <v>1</v>
      </c>
      <c r="B17" s="112">
        <v>2</v>
      </c>
      <c r="C17" s="112">
        <v>3</v>
      </c>
      <c r="D17" s="112">
        <v>4</v>
      </c>
      <c r="E17" s="112">
        <v>5</v>
      </c>
      <c r="F17" s="112">
        <v>6</v>
      </c>
      <c r="G17" s="112">
        <v>7</v>
      </c>
      <c r="H17" s="112">
        <v>8</v>
      </c>
      <c r="I17" s="112">
        <v>9</v>
      </c>
      <c r="J17" s="112">
        <v>10</v>
      </c>
      <c r="K17" s="112">
        <v>11</v>
      </c>
      <c r="L17" s="112">
        <v>12</v>
      </c>
      <c r="M17" s="112">
        <v>13</v>
      </c>
      <c r="N17" s="112">
        <v>14</v>
      </c>
      <c r="O17" s="112">
        <v>15</v>
      </c>
      <c r="P17" s="20" t="s">
        <v>161</v>
      </c>
      <c r="Q17" s="20" t="s">
        <v>162</v>
      </c>
      <c r="R17" s="20" t="s">
        <v>163</v>
      </c>
      <c r="S17" s="20" t="s">
        <v>164</v>
      </c>
      <c r="T17" s="285">
        <v>17</v>
      </c>
      <c r="U17" s="112">
        <v>18</v>
      </c>
      <c r="V17" s="112">
        <v>19</v>
      </c>
      <c r="W17" s="112">
        <v>20</v>
      </c>
      <c r="X17" s="112">
        <v>21</v>
      </c>
      <c r="Y17" s="20" t="s">
        <v>165</v>
      </c>
      <c r="Z17" s="20" t="s">
        <v>166</v>
      </c>
      <c r="AA17" s="20" t="s">
        <v>167</v>
      </c>
      <c r="AB17" s="20" t="s">
        <v>168</v>
      </c>
      <c r="AC17" s="20" t="s">
        <v>169</v>
      </c>
      <c r="AD17" s="20" t="s">
        <v>170</v>
      </c>
      <c r="AE17" s="20" t="s">
        <v>171</v>
      </c>
      <c r="AF17" s="20" t="s">
        <v>172</v>
      </c>
      <c r="AG17" s="20" t="s">
        <v>173</v>
      </c>
      <c r="AH17" s="20" t="s">
        <v>174</v>
      </c>
      <c r="AI17" s="20" t="s">
        <v>175</v>
      </c>
      <c r="AJ17" s="20" t="s">
        <v>176</v>
      </c>
      <c r="AK17" s="20" t="s">
        <v>177</v>
      </c>
      <c r="AL17" s="20" t="s">
        <v>178</v>
      </c>
      <c r="AM17" s="20" t="s">
        <v>179</v>
      </c>
      <c r="AN17" s="20" t="s">
        <v>180</v>
      </c>
      <c r="AO17" s="20" t="s">
        <v>181</v>
      </c>
      <c r="AP17" s="20" t="s">
        <v>182</v>
      </c>
      <c r="AQ17" s="20" t="s">
        <v>183</v>
      </c>
      <c r="AR17" s="20" t="s">
        <v>184</v>
      </c>
      <c r="AS17" s="20" t="s">
        <v>193</v>
      </c>
      <c r="AT17" s="20" t="s">
        <v>194</v>
      </c>
      <c r="AU17" s="20" t="s">
        <v>195</v>
      </c>
      <c r="AV17" s="20" t="s">
        <v>196</v>
      </c>
      <c r="AW17" s="20" t="s">
        <v>197</v>
      </c>
      <c r="AX17" s="20" t="s">
        <v>198</v>
      </c>
      <c r="AY17" s="20" t="s">
        <v>199</v>
      </c>
      <c r="AZ17" s="20" t="s">
        <v>200</v>
      </c>
      <c r="BA17" s="20" t="s">
        <v>201</v>
      </c>
      <c r="BB17" s="20" t="s">
        <v>202</v>
      </c>
      <c r="BC17" s="112">
        <v>33</v>
      </c>
      <c r="BD17" s="112">
        <v>34</v>
      </c>
      <c r="BE17" s="112">
        <v>35</v>
      </c>
      <c r="BF17" s="112">
        <v>36</v>
      </c>
      <c r="BG17" s="112">
        <v>37</v>
      </c>
      <c r="BH17" s="112">
        <v>38</v>
      </c>
      <c r="BI17" s="112">
        <v>39</v>
      </c>
      <c r="BJ17" s="112">
        <v>40</v>
      </c>
      <c r="BK17" s="112">
        <v>41</v>
      </c>
      <c r="BL17" s="112">
        <v>42</v>
      </c>
      <c r="BM17" s="112">
        <v>43</v>
      </c>
    </row>
    <row r="18" spans="1:65" s="30" customFormat="1">
      <c r="A18" s="172" t="s">
        <v>30</v>
      </c>
      <c r="B18" s="173" t="s">
        <v>31</v>
      </c>
      <c r="C18" s="35" t="s">
        <v>203</v>
      </c>
      <c r="D18" s="35" t="s">
        <v>203</v>
      </c>
      <c r="E18" s="257" t="s">
        <v>203</v>
      </c>
      <c r="F18" s="257" t="s">
        <v>203</v>
      </c>
      <c r="G18" s="78" t="s">
        <v>203</v>
      </c>
      <c r="H18" s="78">
        <f>H24+H28+H30</f>
        <v>10.489999999999998</v>
      </c>
      <c r="I18" s="78">
        <f>I24+I28+I30</f>
        <v>10.489999999999998</v>
      </c>
      <c r="J18" s="78" t="s">
        <v>203</v>
      </c>
      <c r="K18" s="78" t="s">
        <v>203</v>
      </c>
      <c r="L18" s="78" t="s">
        <v>203</v>
      </c>
      <c r="M18" s="78" t="s">
        <v>203</v>
      </c>
      <c r="N18" s="78" t="s">
        <v>203</v>
      </c>
      <c r="O18" s="78" t="s">
        <v>203</v>
      </c>
      <c r="P18" s="78">
        <f>P24+P28+P30</f>
        <v>10.489999999999998</v>
      </c>
      <c r="Q18" s="78">
        <f>Q24+Q28+Q30</f>
        <v>11.343507699999998</v>
      </c>
      <c r="R18" s="78" t="s">
        <v>203</v>
      </c>
      <c r="S18" s="78" t="s">
        <v>203</v>
      </c>
      <c r="T18" s="78">
        <f>T21+T26+T30</f>
        <v>11.343507699999998</v>
      </c>
      <c r="U18" s="78" t="s">
        <v>203</v>
      </c>
      <c r="V18" s="78" t="s">
        <v>203</v>
      </c>
      <c r="W18" s="78" t="s">
        <v>203</v>
      </c>
      <c r="X18" s="78" t="s">
        <v>203</v>
      </c>
      <c r="Y18" s="78">
        <f t="shared" ref="Y18:AC18" si="0">Y21+Y26+Y30</f>
        <v>5.6442499999999995</v>
      </c>
      <c r="Z18" s="78" t="s">
        <v>203</v>
      </c>
      <c r="AA18" s="78" t="s">
        <v>203</v>
      </c>
      <c r="AB18" s="78">
        <f t="shared" si="0"/>
        <v>5.2982499999999995</v>
      </c>
      <c r="AC18" s="78">
        <f t="shared" si="0"/>
        <v>0.34599999999999997</v>
      </c>
      <c r="AD18" s="78" t="s">
        <v>203</v>
      </c>
      <c r="AE18" s="78" t="s">
        <v>203</v>
      </c>
      <c r="AF18" s="78" t="s">
        <v>203</v>
      </c>
      <c r="AG18" s="78" t="s">
        <v>203</v>
      </c>
      <c r="AH18" s="78" t="s">
        <v>203</v>
      </c>
      <c r="AI18" s="78">
        <f>AI21</f>
        <v>5.6992576999999986</v>
      </c>
      <c r="AJ18" s="78" t="e">
        <f t="shared" ref="AJ18:AM18" si="1">AJ21</f>
        <v>#VALUE!</v>
      </c>
      <c r="AK18" s="78" t="e">
        <f t="shared" si="1"/>
        <v>#VALUE!</v>
      </c>
      <c r="AL18" s="78">
        <f t="shared" si="1"/>
        <v>5.4112576999999984</v>
      </c>
      <c r="AM18" s="78">
        <f t="shared" si="1"/>
        <v>0.28799999999999998</v>
      </c>
      <c r="AN18" s="78" t="s">
        <v>203</v>
      </c>
      <c r="AO18" s="78" t="s">
        <v>203</v>
      </c>
      <c r="AP18" s="78" t="s">
        <v>203</v>
      </c>
      <c r="AQ18" s="78" t="s">
        <v>203</v>
      </c>
      <c r="AR18" s="78" t="s">
        <v>203</v>
      </c>
      <c r="AS18" s="78" t="s">
        <v>203</v>
      </c>
      <c r="AT18" s="78" t="s">
        <v>203</v>
      </c>
      <c r="AU18" s="78" t="s">
        <v>203</v>
      </c>
      <c r="AV18" s="78" t="s">
        <v>203</v>
      </c>
      <c r="AW18" s="78" t="s">
        <v>203</v>
      </c>
      <c r="AX18" s="78" t="s">
        <v>203</v>
      </c>
      <c r="AY18" s="78" t="s">
        <v>203</v>
      </c>
      <c r="AZ18" s="78" t="s">
        <v>203</v>
      </c>
      <c r="BA18" s="78" t="s">
        <v>203</v>
      </c>
      <c r="BB18" s="78" t="s">
        <v>203</v>
      </c>
      <c r="BC18" s="78">
        <f>BC21+BC26+BC30</f>
        <v>11.343507699999998</v>
      </c>
      <c r="BD18" s="78">
        <f t="shared" ref="BD18:BG18" si="2">BD21+BD26+BD30</f>
        <v>0</v>
      </c>
      <c r="BE18" s="78">
        <f t="shared" si="2"/>
        <v>0</v>
      </c>
      <c r="BF18" s="78">
        <f>BF21+BF26+BF30</f>
        <v>10.709507699999998</v>
      </c>
      <c r="BG18" s="78">
        <f t="shared" si="2"/>
        <v>0.49</v>
      </c>
      <c r="BH18" s="31" t="s">
        <v>203</v>
      </c>
      <c r="BI18" s="31" t="s">
        <v>203</v>
      </c>
      <c r="BJ18" s="31" t="s">
        <v>203</v>
      </c>
      <c r="BK18" s="31" t="s">
        <v>203</v>
      </c>
      <c r="BL18" s="31" t="s">
        <v>203</v>
      </c>
      <c r="BM18" s="35" t="s">
        <v>203</v>
      </c>
    </row>
    <row r="19" spans="1:65" ht="14" customHeight="1" outlineLevel="1">
      <c r="A19" s="6"/>
      <c r="B19" s="5"/>
      <c r="C19" s="112" t="s">
        <v>203</v>
      </c>
      <c r="D19" s="112" t="s">
        <v>203</v>
      </c>
      <c r="E19" s="112" t="s">
        <v>203</v>
      </c>
      <c r="F19" s="112" t="s">
        <v>203</v>
      </c>
      <c r="G19" s="112" t="s">
        <v>203</v>
      </c>
      <c r="H19" s="112" t="s">
        <v>203</v>
      </c>
      <c r="I19" s="112" t="s">
        <v>203</v>
      </c>
      <c r="J19" s="112" t="s">
        <v>203</v>
      </c>
      <c r="K19" s="112" t="s">
        <v>203</v>
      </c>
      <c r="L19" s="112" t="s">
        <v>203</v>
      </c>
      <c r="M19" s="112" t="s">
        <v>203</v>
      </c>
      <c r="N19" s="112" t="s">
        <v>203</v>
      </c>
      <c r="O19" s="112" t="s">
        <v>203</v>
      </c>
      <c r="P19" s="112" t="s">
        <v>203</v>
      </c>
      <c r="Q19" s="112" t="s">
        <v>203</v>
      </c>
      <c r="R19" s="112" t="s">
        <v>203</v>
      </c>
      <c r="S19" s="112" t="s">
        <v>203</v>
      </c>
      <c r="T19" s="261" t="s">
        <v>203</v>
      </c>
      <c r="U19" s="112" t="s">
        <v>203</v>
      </c>
      <c r="V19" s="112" t="s">
        <v>203</v>
      </c>
      <c r="W19" s="112" t="s">
        <v>203</v>
      </c>
      <c r="X19" s="112" t="s">
        <v>203</v>
      </c>
      <c r="Y19" s="261" t="s">
        <v>203</v>
      </c>
      <c r="Z19" s="112" t="s">
        <v>203</v>
      </c>
      <c r="AA19" s="112" t="s">
        <v>203</v>
      </c>
      <c r="AB19" s="261" t="s">
        <v>203</v>
      </c>
      <c r="AC19" s="261" t="s">
        <v>203</v>
      </c>
      <c r="AD19" s="112" t="s">
        <v>203</v>
      </c>
      <c r="AE19" s="112" t="s">
        <v>203</v>
      </c>
      <c r="AF19" s="112" t="s">
        <v>203</v>
      </c>
      <c r="AG19" s="112" t="s">
        <v>203</v>
      </c>
      <c r="AH19" s="112" t="s">
        <v>203</v>
      </c>
      <c r="AI19" s="261" t="s">
        <v>203</v>
      </c>
      <c r="AJ19" s="112" t="s">
        <v>203</v>
      </c>
      <c r="AK19" s="112" t="s">
        <v>203</v>
      </c>
      <c r="AL19" s="112" t="s">
        <v>203</v>
      </c>
      <c r="AM19" s="112" t="s">
        <v>203</v>
      </c>
      <c r="AN19" s="112" t="s">
        <v>203</v>
      </c>
      <c r="AO19" s="112" t="s">
        <v>203</v>
      </c>
      <c r="AP19" s="112" t="s">
        <v>203</v>
      </c>
      <c r="AQ19" s="112" t="s">
        <v>203</v>
      </c>
      <c r="AR19" s="112" t="s">
        <v>203</v>
      </c>
      <c r="AS19" s="112" t="s">
        <v>203</v>
      </c>
      <c r="AT19" s="112" t="s">
        <v>203</v>
      </c>
      <c r="AU19" s="112" t="s">
        <v>203</v>
      </c>
      <c r="AV19" s="112" t="s">
        <v>203</v>
      </c>
      <c r="AW19" s="112" t="s">
        <v>203</v>
      </c>
      <c r="AX19" s="112" t="s">
        <v>203</v>
      </c>
      <c r="AY19" s="112" t="s">
        <v>203</v>
      </c>
      <c r="AZ19" s="112" t="s">
        <v>203</v>
      </c>
      <c r="BA19" s="112" t="s">
        <v>203</v>
      </c>
      <c r="BB19" s="112" t="s">
        <v>203</v>
      </c>
      <c r="BC19" s="112" t="s">
        <v>203</v>
      </c>
      <c r="BD19" s="112" t="s">
        <v>203</v>
      </c>
      <c r="BE19" s="112" t="s">
        <v>203</v>
      </c>
      <c r="BF19" s="112" t="s">
        <v>203</v>
      </c>
      <c r="BG19" s="112" t="s">
        <v>203</v>
      </c>
      <c r="BH19" s="112" t="s">
        <v>203</v>
      </c>
      <c r="BI19" s="112" t="s">
        <v>203</v>
      </c>
      <c r="BJ19" s="112" t="s">
        <v>203</v>
      </c>
      <c r="BK19" s="112" t="s">
        <v>203</v>
      </c>
      <c r="BL19" s="112" t="s">
        <v>203</v>
      </c>
      <c r="BM19" s="112" t="s">
        <v>203</v>
      </c>
    </row>
    <row r="20" spans="1:65" ht="14" customHeight="1" outlineLevel="1">
      <c r="A20" s="6" t="s">
        <v>44</v>
      </c>
      <c r="B20" s="5" t="s">
        <v>123</v>
      </c>
      <c r="C20" s="112" t="s">
        <v>203</v>
      </c>
      <c r="D20" s="112" t="s">
        <v>203</v>
      </c>
      <c r="E20" s="112" t="s">
        <v>203</v>
      </c>
      <c r="F20" s="112" t="s">
        <v>203</v>
      </c>
      <c r="G20" s="112" t="s">
        <v>203</v>
      </c>
      <c r="H20" s="112" t="s">
        <v>203</v>
      </c>
      <c r="I20" s="112" t="s">
        <v>203</v>
      </c>
      <c r="J20" s="112" t="s">
        <v>203</v>
      </c>
      <c r="K20" s="112" t="s">
        <v>203</v>
      </c>
      <c r="L20" s="112" t="s">
        <v>203</v>
      </c>
      <c r="M20" s="112" t="s">
        <v>203</v>
      </c>
      <c r="N20" s="112" t="s">
        <v>203</v>
      </c>
      <c r="O20" s="112" t="s">
        <v>203</v>
      </c>
      <c r="P20" s="112" t="s">
        <v>203</v>
      </c>
      <c r="Q20" s="112" t="s">
        <v>203</v>
      </c>
      <c r="R20" s="112" t="s">
        <v>203</v>
      </c>
      <c r="S20" s="112" t="s">
        <v>203</v>
      </c>
      <c r="T20" s="261" t="s">
        <v>203</v>
      </c>
      <c r="U20" s="112" t="s">
        <v>203</v>
      </c>
      <c r="V20" s="112" t="s">
        <v>203</v>
      </c>
      <c r="W20" s="112" t="s">
        <v>203</v>
      </c>
      <c r="X20" s="112" t="s">
        <v>203</v>
      </c>
      <c r="Y20" s="261" t="s">
        <v>203</v>
      </c>
      <c r="Z20" s="112" t="s">
        <v>203</v>
      </c>
      <c r="AA20" s="112" t="s">
        <v>203</v>
      </c>
      <c r="AB20" s="261" t="s">
        <v>203</v>
      </c>
      <c r="AC20" s="261" t="s">
        <v>203</v>
      </c>
      <c r="AD20" s="112" t="s">
        <v>203</v>
      </c>
      <c r="AE20" s="112" t="s">
        <v>203</v>
      </c>
      <c r="AF20" s="112" t="s">
        <v>203</v>
      </c>
      <c r="AG20" s="112" t="s">
        <v>203</v>
      </c>
      <c r="AH20" s="112" t="s">
        <v>203</v>
      </c>
      <c r="AI20" s="261" t="s">
        <v>203</v>
      </c>
      <c r="AJ20" s="112" t="s">
        <v>203</v>
      </c>
      <c r="AK20" s="112" t="s">
        <v>203</v>
      </c>
      <c r="AL20" s="112" t="s">
        <v>203</v>
      </c>
      <c r="AM20" s="112" t="s">
        <v>203</v>
      </c>
      <c r="AN20" s="112" t="s">
        <v>203</v>
      </c>
      <c r="AO20" s="112" t="s">
        <v>203</v>
      </c>
      <c r="AP20" s="112" t="s">
        <v>203</v>
      </c>
      <c r="AQ20" s="112" t="s">
        <v>203</v>
      </c>
      <c r="AR20" s="112" t="s">
        <v>203</v>
      </c>
      <c r="AS20" s="112" t="s">
        <v>203</v>
      </c>
      <c r="AT20" s="112" t="s">
        <v>203</v>
      </c>
      <c r="AU20" s="112" t="s">
        <v>203</v>
      </c>
      <c r="AV20" s="112" t="s">
        <v>203</v>
      </c>
      <c r="AW20" s="112" t="s">
        <v>203</v>
      </c>
      <c r="AX20" s="112" t="s">
        <v>203</v>
      </c>
      <c r="AY20" s="112" t="s">
        <v>203</v>
      </c>
      <c r="AZ20" s="112" t="s">
        <v>203</v>
      </c>
      <c r="BA20" s="112" t="s">
        <v>203</v>
      </c>
      <c r="BB20" s="112" t="s">
        <v>203</v>
      </c>
      <c r="BC20" s="112" t="s">
        <v>203</v>
      </c>
      <c r="BD20" s="112" t="s">
        <v>203</v>
      </c>
      <c r="BE20" s="112" t="s">
        <v>203</v>
      </c>
      <c r="BF20" s="112" t="s">
        <v>203</v>
      </c>
      <c r="BG20" s="112" t="s">
        <v>203</v>
      </c>
      <c r="BH20" s="112" t="s">
        <v>203</v>
      </c>
      <c r="BI20" s="112" t="s">
        <v>203</v>
      </c>
      <c r="BJ20" s="112" t="s">
        <v>203</v>
      </c>
      <c r="BK20" s="112" t="s">
        <v>203</v>
      </c>
      <c r="BL20" s="112" t="s">
        <v>203</v>
      </c>
      <c r="BM20" s="112" t="s">
        <v>203</v>
      </c>
    </row>
    <row r="21" spans="1:65" s="30" customFormat="1" outlineLevel="1">
      <c r="A21" s="178" t="s">
        <v>45</v>
      </c>
      <c r="B21" s="282" t="s">
        <v>46</v>
      </c>
      <c r="C21" s="35" t="s">
        <v>203</v>
      </c>
      <c r="D21" s="35" t="s">
        <v>203</v>
      </c>
      <c r="E21" s="35" t="s">
        <v>203</v>
      </c>
      <c r="F21" s="35" t="s">
        <v>203</v>
      </c>
      <c r="G21" s="35" t="s">
        <v>203</v>
      </c>
      <c r="H21" s="35" t="s">
        <v>203</v>
      </c>
      <c r="I21" s="35" t="s">
        <v>203</v>
      </c>
      <c r="J21" s="35" t="s">
        <v>203</v>
      </c>
      <c r="K21" s="35" t="s">
        <v>203</v>
      </c>
      <c r="L21" s="35" t="s">
        <v>203</v>
      </c>
      <c r="M21" s="35" t="s">
        <v>203</v>
      </c>
      <c r="N21" s="35" t="s">
        <v>203</v>
      </c>
      <c r="O21" s="35" t="s">
        <v>203</v>
      </c>
      <c r="P21" s="35" t="s">
        <v>203</v>
      </c>
      <c r="Q21" s="35" t="s">
        <v>203</v>
      </c>
      <c r="R21" s="35" t="s">
        <v>203</v>
      </c>
      <c r="S21" s="35" t="s">
        <v>203</v>
      </c>
      <c r="T21" s="31">
        <f>T24</f>
        <v>5.6442499999999995</v>
      </c>
      <c r="U21" s="31" t="str">
        <f t="shared" ref="U21:AC21" si="3">U24</f>
        <v>нд</v>
      </c>
      <c r="V21" s="31" t="str">
        <f t="shared" si="3"/>
        <v>нд</v>
      </c>
      <c r="W21" s="31" t="str">
        <f t="shared" si="3"/>
        <v>нд</v>
      </c>
      <c r="X21" s="31" t="str">
        <f t="shared" si="3"/>
        <v>нд</v>
      </c>
      <c r="Y21" s="31">
        <f t="shared" si="3"/>
        <v>5.6442499999999995</v>
      </c>
      <c r="Z21" s="31" t="str">
        <f t="shared" si="3"/>
        <v>нд</v>
      </c>
      <c r="AA21" s="31" t="str">
        <f t="shared" si="3"/>
        <v>нд</v>
      </c>
      <c r="AB21" s="31">
        <f t="shared" si="3"/>
        <v>5.2982499999999995</v>
      </c>
      <c r="AC21" s="31">
        <f t="shared" si="3"/>
        <v>0.34599999999999997</v>
      </c>
      <c r="AD21" s="35" t="s">
        <v>203</v>
      </c>
      <c r="AE21" s="35" t="s">
        <v>203</v>
      </c>
      <c r="AF21" s="35" t="s">
        <v>203</v>
      </c>
      <c r="AG21" s="35" t="s">
        <v>203</v>
      </c>
      <c r="AH21" s="35" t="s">
        <v>203</v>
      </c>
      <c r="AI21" s="31">
        <f>AI26+AI30</f>
        <v>5.6992576999999986</v>
      </c>
      <c r="AJ21" s="31" t="e">
        <f t="shared" ref="AJ21:AN21" si="4">AJ26+AJ30</f>
        <v>#VALUE!</v>
      </c>
      <c r="AK21" s="31" t="e">
        <f t="shared" si="4"/>
        <v>#VALUE!</v>
      </c>
      <c r="AL21" s="31">
        <f t="shared" si="4"/>
        <v>5.4112576999999984</v>
      </c>
      <c r="AM21" s="31">
        <f t="shared" si="4"/>
        <v>0.28799999999999998</v>
      </c>
      <c r="AN21" s="31" t="e">
        <f t="shared" si="4"/>
        <v>#VALUE!</v>
      </c>
      <c r="AO21" s="35" t="s">
        <v>203</v>
      </c>
      <c r="AP21" s="35" t="s">
        <v>203</v>
      </c>
      <c r="AQ21" s="35" t="s">
        <v>203</v>
      </c>
      <c r="AR21" s="35" t="s">
        <v>203</v>
      </c>
      <c r="AS21" s="35" t="s">
        <v>203</v>
      </c>
      <c r="AT21" s="35" t="s">
        <v>203</v>
      </c>
      <c r="AU21" s="35" t="s">
        <v>203</v>
      </c>
      <c r="AV21" s="35" t="s">
        <v>203</v>
      </c>
      <c r="AW21" s="35" t="s">
        <v>203</v>
      </c>
      <c r="AX21" s="35" t="s">
        <v>203</v>
      </c>
      <c r="AY21" s="35" t="s">
        <v>203</v>
      </c>
      <c r="AZ21" s="35" t="s">
        <v>203</v>
      </c>
      <c r="BA21" s="35" t="s">
        <v>203</v>
      </c>
      <c r="BB21" s="35" t="s">
        <v>203</v>
      </c>
      <c r="BC21" s="78">
        <f>BC24</f>
        <v>5.6442499999999995</v>
      </c>
      <c r="BD21" s="78">
        <f t="shared" ref="BD21:BG21" si="5">BD24</f>
        <v>0</v>
      </c>
      <c r="BE21" s="78">
        <f t="shared" si="5"/>
        <v>0</v>
      </c>
      <c r="BF21" s="78">
        <f t="shared" si="5"/>
        <v>5.2982499999999995</v>
      </c>
      <c r="BG21" s="78">
        <f t="shared" si="5"/>
        <v>0.34599999999999997</v>
      </c>
      <c r="BH21" s="31" t="str">
        <f t="shared" ref="BH21:BK21" si="6">BH24</f>
        <v>нд</v>
      </c>
      <c r="BI21" s="31" t="str">
        <f t="shared" si="6"/>
        <v>нд</v>
      </c>
      <c r="BJ21" s="31" t="str">
        <f t="shared" si="6"/>
        <v>нд</v>
      </c>
      <c r="BK21" s="31" t="str">
        <f t="shared" si="6"/>
        <v>нд</v>
      </c>
      <c r="BL21" s="31" t="str">
        <f>BL24</f>
        <v>нд</v>
      </c>
      <c r="BM21" s="35" t="s">
        <v>203</v>
      </c>
    </row>
    <row r="22" spans="1:65" ht="48" outlineLevel="1">
      <c r="A22" s="6" t="s">
        <v>68</v>
      </c>
      <c r="B22" s="5" t="s">
        <v>69</v>
      </c>
      <c r="C22" s="112" t="s">
        <v>203</v>
      </c>
      <c r="D22" s="112" t="s">
        <v>203</v>
      </c>
      <c r="E22" s="112" t="s">
        <v>203</v>
      </c>
      <c r="F22" s="112" t="s">
        <v>203</v>
      </c>
      <c r="G22" s="112" t="s">
        <v>203</v>
      </c>
      <c r="H22" s="112" t="s">
        <v>203</v>
      </c>
      <c r="I22" s="112" t="s">
        <v>203</v>
      </c>
      <c r="J22" s="112" t="s">
        <v>203</v>
      </c>
      <c r="K22" s="112" t="s">
        <v>203</v>
      </c>
      <c r="L22" s="112" t="s">
        <v>203</v>
      </c>
      <c r="M22" s="112" t="s">
        <v>203</v>
      </c>
      <c r="N22" s="112" t="s">
        <v>203</v>
      </c>
      <c r="O22" s="112" t="s">
        <v>203</v>
      </c>
      <c r="P22" s="112" t="s">
        <v>203</v>
      </c>
      <c r="Q22" s="112" t="s">
        <v>203</v>
      </c>
      <c r="R22" s="112" t="s">
        <v>203</v>
      </c>
      <c r="S22" s="112" t="s">
        <v>203</v>
      </c>
      <c r="T22" s="261" t="s">
        <v>203</v>
      </c>
      <c r="U22" s="112" t="s">
        <v>203</v>
      </c>
      <c r="V22" s="112" t="s">
        <v>203</v>
      </c>
      <c r="W22" s="112" t="s">
        <v>203</v>
      </c>
      <c r="X22" s="112" t="s">
        <v>203</v>
      </c>
      <c r="Y22" s="261" t="s">
        <v>203</v>
      </c>
      <c r="Z22" s="112" t="s">
        <v>203</v>
      </c>
      <c r="AA22" s="112" t="s">
        <v>203</v>
      </c>
      <c r="AB22" s="261" t="s">
        <v>203</v>
      </c>
      <c r="AC22" s="261" t="s">
        <v>203</v>
      </c>
      <c r="AD22" s="112" t="s">
        <v>203</v>
      </c>
      <c r="AE22" s="112" t="s">
        <v>203</v>
      </c>
      <c r="AF22" s="112" t="s">
        <v>203</v>
      </c>
      <c r="AG22" s="112" t="s">
        <v>203</v>
      </c>
      <c r="AH22" s="112" t="s">
        <v>203</v>
      </c>
      <c r="AI22" s="261" t="s">
        <v>203</v>
      </c>
      <c r="AJ22" s="112" t="s">
        <v>203</v>
      </c>
      <c r="AK22" s="112" t="s">
        <v>203</v>
      </c>
      <c r="AL22" s="112" t="s">
        <v>203</v>
      </c>
      <c r="AM22" s="112" t="s">
        <v>203</v>
      </c>
      <c r="AN22" s="112" t="s">
        <v>203</v>
      </c>
      <c r="AO22" s="112" t="s">
        <v>203</v>
      </c>
      <c r="AP22" s="112" t="s">
        <v>203</v>
      </c>
      <c r="AQ22" s="112" t="s">
        <v>203</v>
      </c>
      <c r="AR22" s="112" t="s">
        <v>203</v>
      </c>
      <c r="AS22" s="112" t="s">
        <v>203</v>
      </c>
      <c r="AT22" s="112" t="s">
        <v>203</v>
      </c>
      <c r="AU22" s="112" t="s">
        <v>203</v>
      </c>
      <c r="AV22" s="112" t="s">
        <v>203</v>
      </c>
      <c r="AW22" s="112" t="s">
        <v>203</v>
      </c>
      <c r="AX22" s="112" t="s">
        <v>203</v>
      </c>
      <c r="AY22" s="112" t="s">
        <v>203</v>
      </c>
      <c r="AZ22" s="112" t="s">
        <v>203</v>
      </c>
      <c r="BA22" s="112" t="s">
        <v>203</v>
      </c>
      <c r="BB22" s="112" t="s">
        <v>203</v>
      </c>
      <c r="BC22" s="112" t="s">
        <v>203</v>
      </c>
      <c r="BD22" s="112" t="s">
        <v>203</v>
      </c>
      <c r="BE22" s="112" t="s">
        <v>203</v>
      </c>
      <c r="BF22" s="112" t="s">
        <v>203</v>
      </c>
      <c r="BG22" s="112" t="s">
        <v>203</v>
      </c>
      <c r="BH22" s="112" t="s">
        <v>203</v>
      </c>
      <c r="BI22" s="112" t="s">
        <v>203</v>
      </c>
      <c r="BJ22" s="112" t="s">
        <v>203</v>
      </c>
      <c r="BK22" s="112" t="s">
        <v>203</v>
      </c>
      <c r="BL22" s="112" t="s">
        <v>203</v>
      </c>
      <c r="BM22" s="112" t="s">
        <v>203</v>
      </c>
    </row>
    <row r="23" spans="1:65" ht="48" outlineLevel="1">
      <c r="A23" s="6" t="s">
        <v>70</v>
      </c>
      <c r="B23" s="5" t="s">
        <v>71</v>
      </c>
      <c r="C23" s="112" t="s">
        <v>203</v>
      </c>
      <c r="D23" s="112" t="s">
        <v>203</v>
      </c>
      <c r="E23" s="112" t="s">
        <v>203</v>
      </c>
      <c r="F23" s="112" t="s">
        <v>203</v>
      </c>
      <c r="G23" s="112" t="s">
        <v>203</v>
      </c>
      <c r="H23" s="112" t="s">
        <v>203</v>
      </c>
      <c r="I23" s="112" t="s">
        <v>203</v>
      </c>
      <c r="J23" s="112" t="s">
        <v>203</v>
      </c>
      <c r="K23" s="112" t="s">
        <v>203</v>
      </c>
      <c r="L23" s="112" t="s">
        <v>203</v>
      </c>
      <c r="M23" s="112" t="s">
        <v>203</v>
      </c>
      <c r="N23" s="112" t="s">
        <v>203</v>
      </c>
      <c r="O23" s="112" t="s">
        <v>203</v>
      </c>
      <c r="P23" s="112" t="s">
        <v>203</v>
      </c>
      <c r="Q23" s="112" t="s">
        <v>203</v>
      </c>
      <c r="R23" s="112" t="s">
        <v>203</v>
      </c>
      <c r="S23" s="112" t="s">
        <v>203</v>
      </c>
      <c r="T23" s="261" t="s">
        <v>203</v>
      </c>
      <c r="U23" s="112" t="s">
        <v>203</v>
      </c>
      <c r="V23" s="112" t="s">
        <v>203</v>
      </c>
      <c r="W23" s="112" t="s">
        <v>203</v>
      </c>
      <c r="X23" s="112" t="s">
        <v>203</v>
      </c>
      <c r="Y23" s="261" t="s">
        <v>203</v>
      </c>
      <c r="Z23" s="112" t="s">
        <v>203</v>
      </c>
      <c r="AA23" s="112" t="s">
        <v>203</v>
      </c>
      <c r="AB23" s="261" t="s">
        <v>203</v>
      </c>
      <c r="AC23" s="261" t="s">
        <v>203</v>
      </c>
      <c r="AD23" s="112" t="s">
        <v>203</v>
      </c>
      <c r="AE23" s="112" t="s">
        <v>203</v>
      </c>
      <c r="AF23" s="112" t="s">
        <v>203</v>
      </c>
      <c r="AG23" s="112" t="s">
        <v>203</v>
      </c>
      <c r="AH23" s="112" t="s">
        <v>203</v>
      </c>
      <c r="AI23" s="261" t="s">
        <v>203</v>
      </c>
      <c r="AJ23" s="112" t="s">
        <v>203</v>
      </c>
      <c r="AK23" s="112" t="s">
        <v>203</v>
      </c>
      <c r="AL23" s="112" t="s">
        <v>203</v>
      </c>
      <c r="AM23" s="112" t="s">
        <v>203</v>
      </c>
      <c r="AN23" s="112" t="s">
        <v>203</v>
      </c>
      <c r="AO23" s="112" t="s">
        <v>203</v>
      </c>
      <c r="AP23" s="112" t="s">
        <v>203</v>
      </c>
      <c r="AQ23" s="112" t="s">
        <v>203</v>
      </c>
      <c r="AR23" s="112" t="s">
        <v>203</v>
      </c>
      <c r="AS23" s="112" t="s">
        <v>203</v>
      </c>
      <c r="AT23" s="112" t="s">
        <v>203</v>
      </c>
      <c r="AU23" s="112" t="s">
        <v>203</v>
      </c>
      <c r="AV23" s="112" t="s">
        <v>203</v>
      </c>
      <c r="AW23" s="112" t="s">
        <v>203</v>
      </c>
      <c r="AX23" s="112" t="s">
        <v>203</v>
      </c>
      <c r="AY23" s="112" t="s">
        <v>203</v>
      </c>
      <c r="AZ23" s="112" t="s">
        <v>203</v>
      </c>
      <c r="BA23" s="112" t="s">
        <v>203</v>
      </c>
      <c r="BB23" s="112" t="s">
        <v>203</v>
      </c>
      <c r="BC23" s="112" t="s">
        <v>203</v>
      </c>
      <c r="BD23" s="112" t="s">
        <v>203</v>
      </c>
      <c r="BE23" s="112" t="s">
        <v>203</v>
      </c>
      <c r="BF23" s="112" t="s">
        <v>203</v>
      </c>
      <c r="BG23" s="112" t="s">
        <v>203</v>
      </c>
      <c r="BH23" s="112" t="s">
        <v>203</v>
      </c>
      <c r="BI23" s="112" t="s">
        <v>203</v>
      </c>
      <c r="BJ23" s="112" t="s">
        <v>203</v>
      </c>
      <c r="BK23" s="112" t="s">
        <v>203</v>
      </c>
      <c r="BL23" s="112" t="s">
        <v>203</v>
      </c>
      <c r="BM23" s="112" t="s">
        <v>203</v>
      </c>
    </row>
    <row r="24" spans="1:65" s="23" customFormat="1" ht="50" customHeight="1">
      <c r="A24" s="8" t="s">
        <v>72</v>
      </c>
      <c r="B24" s="9" t="s">
        <v>73</v>
      </c>
      <c r="C24" s="113" t="s">
        <v>203</v>
      </c>
      <c r="D24" s="113" t="s">
        <v>203</v>
      </c>
      <c r="E24" s="113" t="s">
        <v>203</v>
      </c>
      <c r="F24" s="113" t="s">
        <v>203</v>
      </c>
      <c r="G24" s="113" t="s">
        <v>203</v>
      </c>
      <c r="H24" s="25">
        <f>H25</f>
        <v>5.35</v>
      </c>
      <c r="I24" s="25">
        <f>I25</f>
        <v>5.35</v>
      </c>
      <c r="J24" s="113" t="s">
        <v>203</v>
      </c>
      <c r="K24" s="113" t="s">
        <v>203</v>
      </c>
      <c r="L24" s="113" t="s">
        <v>203</v>
      </c>
      <c r="M24" s="113" t="s">
        <v>203</v>
      </c>
      <c r="N24" s="113" t="s">
        <v>203</v>
      </c>
      <c r="O24" s="113" t="s">
        <v>203</v>
      </c>
      <c r="P24" s="25">
        <f>P25</f>
        <v>5.35</v>
      </c>
      <c r="Q24" s="25">
        <f>Q25</f>
        <v>5.6442499999999995</v>
      </c>
      <c r="R24" s="113" t="s">
        <v>203</v>
      </c>
      <c r="S24" s="113" t="s">
        <v>203</v>
      </c>
      <c r="T24" s="25">
        <f>T25</f>
        <v>5.6442499999999995</v>
      </c>
      <c r="U24" s="113" t="s">
        <v>203</v>
      </c>
      <c r="V24" s="113" t="s">
        <v>203</v>
      </c>
      <c r="W24" s="113" t="s">
        <v>203</v>
      </c>
      <c r="X24" s="113" t="s">
        <v>203</v>
      </c>
      <c r="Y24" s="25">
        <f>Y25</f>
        <v>5.6442499999999995</v>
      </c>
      <c r="Z24" s="113" t="s">
        <v>203</v>
      </c>
      <c r="AA24" s="113" t="s">
        <v>203</v>
      </c>
      <c r="AB24" s="25">
        <f>AB25</f>
        <v>5.2982499999999995</v>
      </c>
      <c r="AC24" s="25">
        <f>AC25</f>
        <v>0.34599999999999997</v>
      </c>
      <c r="AD24" s="113" t="s">
        <v>203</v>
      </c>
      <c r="AE24" s="113" t="s">
        <v>203</v>
      </c>
      <c r="AF24" s="113" t="s">
        <v>203</v>
      </c>
      <c r="AG24" s="113" t="s">
        <v>203</v>
      </c>
      <c r="AH24" s="113" t="s">
        <v>203</v>
      </c>
      <c r="AI24" s="25">
        <f>AI25</f>
        <v>0</v>
      </c>
      <c r="AJ24" s="25">
        <f t="shared" ref="AJ24:AO24" si="7">AJ25</f>
        <v>0</v>
      </c>
      <c r="AK24" s="25">
        <f t="shared" si="7"/>
        <v>0</v>
      </c>
      <c r="AL24" s="25">
        <f t="shared" si="7"/>
        <v>0</v>
      </c>
      <c r="AM24" s="25">
        <f t="shared" si="7"/>
        <v>0</v>
      </c>
      <c r="AN24" s="25" t="str">
        <f t="shared" si="7"/>
        <v>нд</v>
      </c>
      <c r="AO24" s="25" t="str">
        <f t="shared" si="7"/>
        <v>нд</v>
      </c>
      <c r="AP24" s="113" t="s">
        <v>203</v>
      </c>
      <c r="AQ24" s="113" t="s">
        <v>203</v>
      </c>
      <c r="AR24" s="113" t="s">
        <v>203</v>
      </c>
      <c r="AS24" s="25">
        <f>AS25</f>
        <v>0</v>
      </c>
      <c r="AT24" s="113" t="s">
        <v>203</v>
      </c>
      <c r="AU24" s="113" t="s">
        <v>203</v>
      </c>
      <c r="AV24" s="113" t="s">
        <v>203</v>
      </c>
      <c r="AW24" s="113" t="s">
        <v>203</v>
      </c>
      <c r="AX24" s="113" t="s">
        <v>203</v>
      </c>
      <c r="AY24" s="113" t="s">
        <v>203</v>
      </c>
      <c r="AZ24" s="113" t="s">
        <v>203</v>
      </c>
      <c r="BA24" s="113" t="s">
        <v>203</v>
      </c>
      <c r="BB24" s="113" t="s">
        <v>203</v>
      </c>
      <c r="BC24" s="24">
        <f>BC25</f>
        <v>5.6442499999999995</v>
      </c>
      <c r="BD24" s="24">
        <f t="shared" ref="BD24:BG24" si="8">BD25</f>
        <v>0</v>
      </c>
      <c r="BE24" s="24">
        <f t="shared" si="8"/>
        <v>0</v>
      </c>
      <c r="BF24" s="24">
        <f t="shared" si="8"/>
        <v>5.2982499999999995</v>
      </c>
      <c r="BG24" s="24">
        <f t="shared" si="8"/>
        <v>0.34599999999999997</v>
      </c>
      <c r="BH24" s="25" t="str">
        <f t="shared" ref="BH24:BK24" si="9">BH25</f>
        <v>нд</v>
      </c>
      <c r="BI24" s="25" t="str">
        <f t="shared" si="9"/>
        <v>нд</v>
      </c>
      <c r="BJ24" s="25" t="str">
        <f t="shared" si="9"/>
        <v>нд</v>
      </c>
      <c r="BK24" s="25" t="str">
        <f t="shared" si="9"/>
        <v>нд</v>
      </c>
      <c r="BL24" s="25" t="str">
        <f>BL25</f>
        <v>нд</v>
      </c>
      <c r="BM24" s="113" t="s">
        <v>203</v>
      </c>
    </row>
    <row r="25" spans="1:65" s="26" customFormat="1" ht="22" customHeight="1">
      <c r="A25" s="165" t="s">
        <v>72</v>
      </c>
      <c r="B25" s="284" t="s">
        <v>629</v>
      </c>
      <c r="C25" s="37" t="s">
        <v>203</v>
      </c>
      <c r="D25" s="37" t="s">
        <v>189</v>
      </c>
      <c r="E25" s="37">
        <v>2019</v>
      </c>
      <c r="F25" s="37">
        <v>2019</v>
      </c>
      <c r="G25" s="37" t="s">
        <v>203</v>
      </c>
      <c r="H25" s="27">
        <v>5.35</v>
      </c>
      <c r="I25" s="27">
        <v>5.35</v>
      </c>
      <c r="J25" s="195">
        <v>43132</v>
      </c>
      <c r="K25" s="37" t="s">
        <v>203</v>
      </c>
      <c r="L25" s="37" t="s">
        <v>203</v>
      </c>
      <c r="M25" s="37" t="s">
        <v>203</v>
      </c>
      <c r="N25" s="37" t="s">
        <v>203</v>
      </c>
      <c r="O25" s="37" t="s">
        <v>203</v>
      </c>
      <c r="P25" s="356">
        <f>I25</f>
        <v>5.35</v>
      </c>
      <c r="Q25" s="357">
        <f>P25*'Ф 17'!E15</f>
        <v>5.6442499999999995</v>
      </c>
      <c r="R25" s="37" t="s">
        <v>203</v>
      </c>
      <c r="S25" s="37" t="s">
        <v>203</v>
      </c>
      <c r="T25" s="27">
        <f>Q25</f>
        <v>5.6442499999999995</v>
      </c>
      <c r="U25" s="37" t="s">
        <v>203</v>
      </c>
      <c r="V25" s="37" t="s">
        <v>203</v>
      </c>
      <c r="W25" s="37" t="s">
        <v>203</v>
      </c>
      <c r="X25" s="37" t="s">
        <v>203</v>
      </c>
      <c r="Y25" s="27">
        <f>T25</f>
        <v>5.6442499999999995</v>
      </c>
      <c r="Z25" s="27">
        <v>0</v>
      </c>
      <c r="AA25" s="27">
        <v>0</v>
      </c>
      <c r="AB25" s="27">
        <f>Y25-AC25</f>
        <v>5.2982499999999995</v>
      </c>
      <c r="AC25" s="196">
        <v>0.34599999999999997</v>
      </c>
      <c r="AD25" s="27" t="s">
        <v>203</v>
      </c>
      <c r="AE25" s="27" t="s">
        <v>203</v>
      </c>
      <c r="AF25" s="27" t="s">
        <v>203</v>
      </c>
      <c r="AG25" s="27" t="s">
        <v>203</v>
      </c>
      <c r="AH25" s="27" t="s">
        <v>203</v>
      </c>
      <c r="AI25" s="27">
        <f>SUM(AJ25:AM25)</f>
        <v>0</v>
      </c>
      <c r="AJ25" s="27">
        <v>0</v>
      </c>
      <c r="AK25" s="27">
        <v>0</v>
      </c>
      <c r="AL25" s="27">
        <v>0</v>
      </c>
      <c r="AM25" s="196">
        <v>0</v>
      </c>
      <c r="AN25" s="27" t="s">
        <v>203</v>
      </c>
      <c r="AO25" s="27" t="s">
        <v>203</v>
      </c>
      <c r="AP25" s="27" t="s">
        <v>203</v>
      </c>
      <c r="AQ25" s="27" t="s">
        <v>203</v>
      </c>
      <c r="AR25" s="27" t="s">
        <v>203</v>
      </c>
      <c r="AS25" s="27">
        <v>0</v>
      </c>
      <c r="AT25" s="27">
        <v>0</v>
      </c>
      <c r="AU25" s="27">
        <v>0</v>
      </c>
      <c r="AV25" s="27">
        <v>0</v>
      </c>
      <c r="AW25" s="27">
        <v>0</v>
      </c>
      <c r="AX25" s="27" t="s">
        <v>203</v>
      </c>
      <c r="AY25" s="27" t="s">
        <v>203</v>
      </c>
      <c r="AZ25" s="27" t="s">
        <v>203</v>
      </c>
      <c r="BA25" s="27" t="s">
        <v>203</v>
      </c>
      <c r="BB25" s="27" t="s">
        <v>203</v>
      </c>
      <c r="BC25" s="77">
        <f>SUM(BD25:BG25)</f>
        <v>5.6442499999999995</v>
      </c>
      <c r="BD25" s="37">
        <v>0</v>
      </c>
      <c r="BE25" s="37">
        <v>0</v>
      </c>
      <c r="BF25" s="27">
        <f>AB25+AL25+AV25</f>
        <v>5.2982499999999995</v>
      </c>
      <c r="BG25" s="27">
        <f>AC25+AM25+AW25</f>
        <v>0.34599999999999997</v>
      </c>
      <c r="BH25" s="27" t="s">
        <v>203</v>
      </c>
      <c r="BI25" s="27" t="s">
        <v>203</v>
      </c>
      <c r="BJ25" s="27" t="s">
        <v>203</v>
      </c>
      <c r="BK25" s="27" t="s">
        <v>203</v>
      </c>
      <c r="BL25" s="27" t="s">
        <v>203</v>
      </c>
      <c r="BM25" s="37" t="s">
        <v>203</v>
      </c>
    </row>
    <row r="26" spans="1:65" s="191" customFormat="1">
      <c r="A26" s="179" t="s">
        <v>76</v>
      </c>
      <c r="B26" s="180" t="s">
        <v>77</v>
      </c>
      <c r="C26" s="190" t="s">
        <v>203</v>
      </c>
      <c r="D26" s="190" t="s">
        <v>189</v>
      </c>
      <c r="E26" s="190">
        <v>2019</v>
      </c>
      <c r="F26" s="190">
        <v>2021</v>
      </c>
      <c r="G26" s="190" t="s">
        <v>203</v>
      </c>
      <c r="H26" s="192">
        <f t="shared" ref="H26:I28" si="10">H27</f>
        <v>2.36</v>
      </c>
      <c r="I26" s="192">
        <f t="shared" si="10"/>
        <v>2.36</v>
      </c>
      <c r="J26" s="190" t="s">
        <v>203</v>
      </c>
      <c r="K26" s="190" t="s">
        <v>203</v>
      </c>
      <c r="L26" s="190" t="s">
        <v>203</v>
      </c>
      <c r="M26" s="190" t="s">
        <v>203</v>
      </c>
      <c r="N26" s="190" t="s">
        <v>203</v>
      </c>
      <c r="O26" s="190" t="s">
        <v>203</v>
      </c>
      <c r="P26" s="192">
        <f t="shared" ref="P26:Q28" si="11">P27</f>
        <v>2.36</v>
      </c>
      <c r="Q26" s="192">
        <f t="shared" si="11"/>
        <v>2.6167797999999998</v>
      </c>
      <c r="R26" s="190" t="s">
        <v>203</v>
      </c>
      <c r="S26" s="190" t="s">
        <v>203</v>
      </c>
      <c r="T26" s="192">
        <f>T27</f>
        <v>2.6167797999999998</v>
      </c>
      <c r="U26" s="190" t="s">
        <v>203</v>
      </c>
      <c r="V26" s="190" t="s">
        <v>203</v>
      </c>
      <c r="W26" s="190" t="s">
        <v>203</v>
      </c>
      <c r="X26" s="190" t="s">
        <v>203</v>
      </c>
      <c r="Y26" s="192">
        <f>Y27</f>
        <v>0</v>
      </c>
      <c r="Z26" s="193" t="s">
        <v>30</v>
      </c>
      <c r="AA26" s="193" t="s">
        <v>30</v>
      </c>
      <c r="AB26" s="192">
        <f t="shared" ref="AB26:AC28" si="12">AB27</f>
        <v>0</v>
      </c>
      <c r="AC26" s="192">
        <f t="shared" si="12"/>
        <v>0</v>
      </c>
      <c r="AD26" s="190" t="s">
        <v>203</v>
      </c>
      <c r="AE26" s="190" t="s">
        <v>203</v>
      </c>
      <c r="AF26" s="190" t="s">
        <v>203</v>
      </c>
      <c r="AG26" s="190" t="s">
        <v>203</v>
      </c>
      <c r="AH26" s="190" t="s">
        <v>203</v>
      </c>
      <c r="AI26" s="192">
        <f>AI27</f>
        <v>2.6167797999999998</v>
      </c>
      <c r="AJ26" s="193" t="s">
        <v>30</v>
      </c>
      <c r="AK26" s="193" t="s">
        <v>30</v>
      </c>
      <c r="AL26" s="192">
        <f>AL27</f>
        <v>2.4727797999999996</v>
      </c>
      <c r="AM26" s="192">
        <f>AM27</f>
        <v>0.14399999999999999</v>
      </c>
      <c r="AN26" s="190" t="s">
        <v>203</v>
      </c>
      <c r="AO26" s="190" t="s">
        <v>203</v>
      </c>
      <c r="AP26" s="190" t="s">
        <v>203</v>
      </c>
      <c r="AQ26" s="190" t="s">
        <v>203</v>
      </c>
      <c r="AR26" s="190" t="s">
        <v>203</v>
      </c>
      <c r="AS26" s="192">
        <f>-AS28</f>
        <v>0</v>
      </c>
      <c r="AT26" s="193" t="s">
        <v>30</v>
      </c>
      <c r="AU26" s="193" t="s">
        <v>30</v>
      </c>
      <c r="AV26" s="192">
        <f>AV29</f>
        <v>0</v>
      </c>
      <c r="AW26" s="192">
        <f>AW29</f>
        <v>0</v>
      </c>
      <c r="AX26" s="190" t="s">
        <v>203</v>
      </c>
      <c r="AY26" s="190" t="s">
        <v>203</v>
      </c>
      <c r="AZ26" s="190" t="s">
        <v>203</v>
      </c>
      <c r="BA26" s="190" t="s">
        <v>203</v>
      </c>
      <c r="BB26" s="190" t="s">
        <v>203</v>
      </c>
      <c r="BC26" s="192">
        <f>BC27</f>
        <v>2.6167797999999998</v>
      </c>
      <c r="BD26" s="192">
        <f t="shared" ref="BD26:BG26" si="13">BD27</f>
        <v>0</v>
      </c>
      <c r="BE26" s="192">
        <f t="shared" si="13"/>
        <v>0</v>
      </c>
      <c r="BF26" s="192">
        <f t="shared" si="13"/>
        <v>2.4727797999999996</v>
      </c>
      <c r="BG26" s="192">
        <f t="shared" si="13"/>
        <v>0</v>
      </c>
      <c r="BH26" s="192" t="s">
        <v>203</v>
      </c>
      <c r="BI26" s="192" t="s">
        <v>203</v>
      </c>
      <c r="BJ26" s="192" t="s">
        <v>203</v>
      </c>
      <c r="BK26" s="192" t="s">
        <v>203</v>
      </c>
      <c r="BL26" s="192" t="s">
        <v>203</v>
      </c>
      <c r="BM26" s="190" t="s">
        <v>203</v>
      </c>
    </row>
    <row r="27" spans="1:65" s="45" customFormat="1" ht="32">
      <c r="A27" s="42" t="s">
        <v>78</v>
      </c>
      <c r="B27" s="43" t="s">
        <v>79</v>
      </c>
      <c r="C27" s="44" t="s">
        <v>203</v>
      </c>
      <c r="D27" s="44" t="s">
        <v>189</v>
      </c>
      <c r="E27" s="44">
        <v>2019</v>
      </c>
      <c r="F27" s="44">
        <v>2021</v>
      </c>
      <c r="G27" s="44" t="s">
        <v>203</v>
      </c>
      <c r="H27" s="194">
        <f t="shared" si="10"/>
        <v>2.36</v>
      </c>
      <c r="I27" s="194">
        <f t="shared" si="10"/>
        <v>2.36</v>
      </c>
      <c r="J27" s="44" t="s">
        <v>203</v>
      </c>
      <c r="K27" s="44" t="s">
        <v>203</v>
      </c>
      <c r="L27" s="44" t="s">
        <v>203</v>
      </c>
      <c r="M27" s="44" t="s">
        <v>203</v>
      </c>
      <c r="N27" s="44" t="s">
        <v>203</v>
      </c>
      <c r="O27" s="44" t="s">
        <v>203</v>
      </c>
      <c r="P27" s="194">
        <f t="shared" si="11"/>
        <v>2.36</v>
      </c>
      <c r="Q27" s="194">
        <f t="shared" si="11"/>
        <v>2.6167797999999998</v>
      </c>
      <c r="R27" s="44" t="s">
        <v>203</v>
      </c>
      <c r="S27" s="44" t="s">
        <v>203</v>
      </c>
      <c r="T27" s="194">
        <f>T28</f>
        <v>2.6167797999999998</v>
      </c>
      <c r="U27" s="44" t="s">
        <v>203</v>
      </c>
      <c r="V27" s="44" t="s">
        <v>203</v>
      </c>
      <c r="W27" s="44" t="s">
        <v>203</v>
      </c>
      <c r="X27" s="44" t="s">
        <v>203</v>
      </c>
      <c r="Y27" s="194">
        <f>Y28</f>
        <v>0</v>
      </c>
      <c r="Z27" s="194">
        <v>0</v>
      </c>
      <c r="AA27" s="194">
        <v>0</v>
      </c>
      <c r="AB27" s="194">
        <f t="shared" si="12"/>
        <v>0</v>
      </c>
      <c r="AC27" s="194">
        <f t="shared" si="12"/>
        <v>0</v>
      </c>
      <c r="AD27" s="194" t="s">
        <v>203</v>
      </c>
      <c r="AE27" s="194" t="s">
        <v>203</v>
      </c>
      <c r="AF27" s="194" t="s">
        <v>203</v>
      </c>
      <c r="AG27" s="194" t="s">
        <v>203</v>
      </c>
      <c r="AH27" s="194" t="s">
        <v>203</v>
      </c>
      <c r="AI27" s="194">
        <f>AI28</f>
        <v>2.6167797999999998</v>
      </c>
      <c r="AJ27" s="194">
        <v>0</v>
      </c>
      <c r="AK27" s="194">
        <v>0</v>
      </c>
      <c r="AL27" s="194">
        <f>AL28</f>
        <v>2.4727797999999996</v>
      </c>
      <c r="AM27" s="194">
        <f>AM28</f>
        <v>0.14399999999999999</v>
      </c>
      <c r="AN27" s="194" t="s">
        <v>203</v>
      </c>
      <c r="AO27" s="194" t="s">
        <v>203</v>
      </c>
      <c r="AP27" s="194" t="s">
        <v>203</v>
      </c>
      <c r="AQ27" s="194" t="s">
        <v>203</v>
      </c>
      <c r="AR27" s="194" t="s">
        <v>203</v>
      </c>
      <c r="AS27" s="194">
        <f>AS28</f>
        <v>0</v>
      </c>
      <c r="AT27" s="194">
        <f t="shared" ref="AT27:AU27" si="14">AT28</f>
        <v>0</v>
      </c>
      <c r="AU27" s="194">
        <f t="shared" si="14"/>
        <v>0</v>
      </c>
      <c r="AV27" s="194">
        <f>AV28</f>
        <v>0</v>
      </c>
      <c r="AW27" s="194">
        <f>AW28</f>
        <v>0</v>
      </c>
      <c r="AX27" s="194" t="s">
        <v>203</v>
      </c>
      <c r="AY27" s="194" t="s">
        <v>203</v>
      </c>
      <c r="AZ27" s="194" t="s">
        <v>203</v>
      </c>
      <c r="BA27" s="194" t="s">
        <v>203</v>
      </c>
      <c r="BB27" s="194" t="s">
        <v>203</v>
      </c>
      <c r="BC27" s="194">
        <f>BC28</f>
        <v>2.6167797999999998</v>
      </c>
      <c r="BD27" s="194">
        <f t="shared" ref="BD27:BF27" si="15">BD28</f>
        <v>0</v>
      </c>
      <c r="BE27" s="194">
        <f t="shared" si="15"/>
        <v>0</v>
      </c>
      <c r="BF27" s="194">
        <f t="shared" si="15"/>
        <v>2.4727797999999996</v>
      </c>
      <c r="BG27" s="194">
        <f t="shared" ref="BG27" si="16">AC27</f>
        <v>0</v>
      </c>
      <c r="BH27" s="194" t="s">
        <v>203</v>
      </c>
      <c r="BI27" s="194" t="s">
        <v>203</v>
      </c>
      <c r="BJ27" s="194" t="s">
        <v>203</v>
      </c>
      <c r="BK27" s="194" t="s">
        <v>203</v>
      </c>
      <c r="BL27" s="194" t="s">
        <v>203</v>
      </c>
      <c r="BM27" s="44" t="s">
        <v>203</v>
      </c>
    </row>
    <row r="28" spans="1:65" s="23" customFormat="1" ht="52.5" customHeight="1">
      <c r="A28" s="8" t="s">
        <v>80</v>
      </c>
      <c r="B28" s="9" t="s">
        <v>81</v>
      </c>
      <c r="C28" s="113" t="s">
        <v>203</v>
      </c>
      <c r="D28" s="113" t="s">
        <v>189</v>
      </c>
      <c r="E28" s="113">
        <v>2019</v>
      </c>
      <c r="F28" s="113">
        <v>2021</v>
      </c>
      <c r="G28" s="113" t="s">
        <v>203</v>
      </c>
      <c r="H28" s="25">
        <f t="shared" si="10"/>
        <v>2.36</v>
      </c>
      <c r="I28" s="25">
        <f t="shared" si="10"/>
        <v>2.36</v>
      </c>
      <c r="J28" s="113" t="s">
        <v>203</v>
      </c>
      <c r="K28" s="113" t="s">
        <v>203</v>
      </c>
      <c r="L28" s="113" t="s">
        <v>203</v>
      </c>
      <c r="M28" s="113" t="s">
        <v>203</v>
      </c>
      <c r="N28" s="113" t="s">
        <v>203</v>
      </c>
      <c r="O28" s="113" t="s">
        <v>203</v>
      </c>
      <c r="P28" s="25">
        <f t="shared" si="11"/>
        <v>2.36</v>
      </c>
      <c r="Q28" s="25">
        <f t="shared" si="11"/>
        <v>2.6167797999999998</v>
      </c>
      <c r="R28" s="113" t="s">
        <v>203</v>
      </c>
      <c r="S28" s="113" t="s">
        <v>203</v>
      </c>
      <c r="T28" s="25">
        <f>T29</f>
        <v>2.6167797999999998</v>
      </c>
      <c r="U28" s="113" t="s">
        <v>203</v>
      </c>
      <c r="V28" s="113" t="s">
        <v>203</v>
      </c>
      <c r="W28" s="113" t="s">
        <v>203</v>
      </c>
      <c r="X28" s="113" t="s">
        <v>203</v>
      </c>
      <c r="Y28" s="25">
        <f>Y29</f>
        <v>0</v>
      </c>
      <c r="Z28" s="25">
        <v>0</v>
      </c>
      <c r="AA28" s="25">
        <v>0</v>
      </c>
      <c r="AB28" s="25">
        <f t="shared" si="12"/>
        <v>0</v>
      </c>
      <c r="AC28" s="25">
        <f t="shared" si="12"/>
        <v>0</v>
      </c>
      <c r="AD28" s="25" t="s">
        <v>203</v>
      </c>
      <c r="AE28" s="25" t="s">
        <v>203</v>
      </c>
      <c r="AF28" s="25" t="s">
        <v>203</v>
      </c>
      <c r="AG28" s="25" t="s">
        <v>203</v>
      </c>
      <c r="AH28" s="25" t="s">
        <v>203</v>
      </c>
      <c r="AI28" s="25">
        <f>AI29</f>
        <v>2.6167797999999998</v>
      </c>
      <c r="AJ28" s="25">
        <v>0</v>
      </c>
      <c r="AK28" s="25">
        <v>0</v>
      </c>
      <c r="AL28" s="25">
        <f>AL29</f>
        <v>2.4727797999999996</v>
      </c>
      <c r="AM28" s="25">
        <f>AM29</f>
        <v>0.14399999999999999</v>
      </c>
      <c r="AN28" s="25" t="s">
        <v>203</v>
      </c>
      <c r="AO28" s="25" t="s">
        <v>203</v>
      </c>
      <c r="AP28" s="25" t="s">
        <v>203</v>
      </c>
      <c r="AQ28" s="25" t="s">
        <v>203</v>
      </c>
      <c r="AR28" s="25" t="s">
        <v>203</v>
      </c>
      <c r="AS28" s="25">
        <f>AS29</f>
        <v>0</v>
      </c>
      <c r="AT28" s="25">
        <v>0</v>
      </c>
      <c r="AU28" s="25">
        <v>0</v>
      </c>
      <c r="AV28" s="25">
        <f>AV29</f>
        <v>0</v>
      </c>
      <c r="AW28" s="25">
        <f>AW29</f>
        <v>0</v>
      </c>
      <c r="AX28" s="25" t="s">
        <v>203</v>
      </c>
      <c r="AY28" s="25" t="s">
        <v>203</v>
      </c>
      <c r="AZ28" s="25" t="s">
        <v>203</v>
      </c>
      <c r="BA28" s="25" t="s">
        <v>203</v>
      </c>
      <c r="BB28" s="25" t="s">
        <v>203</v>
      </c>
      <c r="BC28" s="25">
        <f>BC29</f>
        <v>2.6167797999999998</v>
      </c>
      <c r="BD28" s="25">
        <f t="shared" ref="BD28" si="17">BD29</f>
        <v>0</v>
      </c>
      <c r="BE28" s="25">
        <f t="shared" ref="BE28:BG28" si="18">BE29</f>
        <v>0</v>
      </c>
      <c r="BF28" s="25">
        <f t="shared" si="18"/>
        <v>2.4727797999999996</v>
      </c>
      <c r="BG28" s="25">
        <f t="shared" si="18"/>
        <v>0.14399999999999999</v>
      </c>
      <c r="BH28" s="25" t="s">
        <v>203</v>
      </c>
      <c r="BI28" s="25" t="s">
        <v>203</v>
      </c>
      <c r="BJ28" s="25" t="s">
        <v>203</v>
      </c>
      <c r="BK28" s="25" t="s">
        <v>203</v>
      </c>
      <c r="BL28" s="25" t="s">
        <v>203</v>
      </c>
      <c r="BM28" s="113" t="s">
        <v>203</v>
      </c>
    </row>
    <row r="29" spans="1:65" s="26" customFormat="1" ht="53" customHeight="1">
      <c r="A29" s="165" t="s">
        <v>80</v>
      </c>
      <c r="B29" s="183" t="s">
        <v>630</v>
      </c>
      <c r="C29" s="37" t="s">
        <v>203</v>
      </c>
      <c r="D29" s="37" t="s">
        <v>189</v>
      </c>
      <c r="E29" s="37">
        <v>2020</v>
      </c>
      <c r="F29" s="37">
        <v>2020</v>
      </c>
      <c r="G29" s="37" t="s">
        <v>203</v>
      </c>
      <c r="H29" s="27">
        <v>2.36</v>
      </c>
      <c r="I29" s="27">
        <v>2.36</v>
      </c>
      <c r="J29" s="195">
        <v>43132</v>
      </c>
      <c r="K29" s="37" t="s">
        <v>203</v>
      </c>
      <c r="L29" s="37" t="s">
        <v>203</v>
      </c>
      <c r="M29" s="37" t="s">
        <v>203</v>
      </c>
      <c r="N29" s="37" t="s">
        <v>203</v>
      </c>
      <c r="O29" s="37" t="s">
        <v>203</v>
      </c>
      <c r="P29" s="356">
        <v>2.36</v>
      </c>
      <c r="Q29" s="357">
        <f>P29*'Ф 17'!E15*'Ф 17'!F15</f>
        <v>2.6167797999999998</v>
      </c>
      <c r="R29" s="37" t="s">
        <v>203</v>
      </c>
      <c r="S29" s="37" t="s">
        <v>203</v>
      </c>
      <c r="T29" s="27">
        <f>Q29</f>
        <v>2.6167797999999998</v>
      </c>
      <c r="U29" s="37" t="s">
        <v>203</v>
      </c>
      <c r="V29" s="37" t="s">
        <v>203</v>
      </c>
      <c r="W29" s="37" t="s">
        <v>203</v>
      </c>
      <c r="X29" s="37" t="s">
        <v>203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 t="s">
        <v>203</v>
      </c>
      <c r="AE29" s="27" t="s">
        <v>203</v>
      </c>
      <c r="AF29" s="27" t="s">
        <v>203</v>
      </c>
      <c r="AG29" s="27" t="s">
        <v>203</v>
      </c>
      <c r="AH29" s="27" t="s">
        <v>203</v>
      </c>
      <c r="AI29" s="27">
        <f>Q29</f>
        <v>2.6167797999999998</v>
      </c>
      <c r="AJ29" s="27">
        <v>0</v>
      </c>
      <c r="AK29" s="27">
        <v>0</v>
      </c>
      <c r="AL29" s="27">
        <f>AI29-AM29</f>
        <v>2.4727797999999996</v>
      </c>
      <c r="AM29" s="27">
        <f>0.288*0.5</f>
        <v>0.14399999999999999</v>
      </c>
      <c r="AN29" s="27" t="s">
        <v>203</v>
      </c>
      <c r="AO29" s="27" t="s">
        <v>203</v>
      </c>
      <c r="AP29" s="27" t="s">
        <v>203</v>
      </c>
      <c r="AQ29" s="27" t="s">
        <v>203</v>
      </c>
      <c r="AR29" s="27" t="s">
        <v>203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 t="s">
        <v>203</v>
      </c>
      <c r="AY29" s="27" t="s">
        <v>203</v>
      </c>
      <c r="AZ29" s="27" t="s">
        <v>203</v>
      </c>
      <c r="BA29" s="27" t="s">
        <v>203</v>
      </c>
      <c r="BB29" s="27" t="s">
        <v>203</v>
      </c>
      <c r="BC29" s="77">
        <f>SUM(BD29:BG29)</f>
        <v>2.6167797999999998</v>
      </c>
      <c r="BD29" s="37">
        <v>0</v>
      </c>
      <c r="BE29" s="37">
        <v>0</v>
      </c>
      <c r="BF29" s="27">
        <f>AB29+AL29+AV29</f>
        <v>2.4727797999999996</v>
      </c>
      <c r="BG29" s="27">
        <f>AC29+AM29+AW29</f>
        <v>0.14399999999999999</v>
      </c>
      <c r="BH29" s="27" t="s">
        <v>203</v>
      </c>
      <c r="BI29" s="27" t="s">
        <v>203</v>
      </c>
      <c r="BJ29" s="27" t="s">
        <v>203</v>
      </c>
      <c r="BK29" s="27" t="s">
        <v>203</v>
      </c>
      <c r="BL29" s="27" t="s">
        <v>203</v>
      </c>
      <c r="BM29" s="37" t="s">
        <v>203</v>
      </c>
    </row>
    <row r="30" spans="1:65" s="30" customFormat="1">
      <c r="A30" s="6" t="s">
        <v>673</v>
      </c>
      <c r="B30" s="282" t="s">
        <v>120</v>
      </c>
      <c r="C30" s="35" t="s">
        <v>203</v>
      </c>
      <c r="D30" s="35" t="s">
        <v>203</v>
      </c>
      <c r="E30" s="35" t="s">
        <v>203</v>
      </c>
      <c r="F30" s="35" t="s">
        <v>203</v>
      </c>
      <c r="G30" s="35" t="s">
        <v>203</v>
      </c>
      <c r="H30" s="31">
        <f>H31</f>
        <v>2.78</v>
      </c>
      <c r="I30" s="31">
        <f>I31</f>
        <v>2.78</v>
      </c>
      <c r="J30" s="35" t="s">
        <v>203</v>
      </c>
      <c r="K30" s="35" t="s">
        <v>203</v>
      </c>
      <c r="L30" s="35" t="s">
        <v>203</v>
      </c>
      <c r="M30" s="35" t="s">
        <v>203</v>
      </c>
      <c r="N30" s="35" t="s">
        <v>203</v>
      </c>
      <c r="O30" s="35" t="s">
        <v>203</v>
      </c>
      <c r="P30" s="31">
        <f>P31</f>
        <v>2.78</v>
      </c>
      <c r="Q30" s="31">
        <f>Q31</f>
        <v>3.0824778999999993</v>
      </c>
      <c r="R30" s="35" t="s">
        <v>203</v>
      </c>
      <c r="S30" s="35" t="s">
        <v>203</v>
      </c>
      <c r="T30" s="31">
        <f>T31</f>
        <v>3.0824778999999993</v>
      </c>
      <c r="U30" s="35" t="s">
        <v>203</v>
      </c>
      <c r="V30" s="35" t="s">
        <v>203</v>
      </c>
      <c r="W30" s="35" t="s">
        <v>203</v>
      </c>
      <c r="X30" s="35" t="s">
        <v>203</v>
      </c>
      <c r="Y30" s="31">
        <f>Y31</f>
        <v>0</v>
      </c>
      <c r="Z30" s="35" t="s">
        <v>203</v>
      </c>
      <c r="AA30" s="35" t="s">
        <v>203</v>
      </c>
      <c r="AB30" s="31">
        <f>AB31</f>
        <v>0</v>
      </c>
      <c r="AC30" s="31">
        <f>AC31</f>
        <v>0</v>
      </c>
      <c r="AD30" s="35" t="s">
        <v>203</v>
      </c>
      <c r="AE30" s="35" t="s">
        <v>203</v>
      </c>
      <c r="AF30" s="35" t="s">
        <v>203</v>
      </c>
      <c r="AG30" s="35" t="s">
        <v>203</v>
      </c>
      <c r="AH30" s="35" t="s">
        <v>203</v>
      </c>
      <c r="AI30" s="31">
        <f>AI31</f>
        <v>3.0824778999999993</v>
      </c>
      <c r="AJ30" s="35" t="s">
        <v>203</v>
      </c>
      <c r="AK30" s="35" t="s">
        <v>203</v>
      </c>
      <c r="AL30" s="31">
        <f>AL31</f>
        <v>2.9384778999999992</v>
      </c>
      <c r="AM30" s="35">
        <f>AM31</f>
        <v>0.14399999999999999</v>
      </c>
      <c r="AN30" s="35" t="s">
        <v>203</v>
      </c>
      <c r="AO30" s="35" t="s">
        <v>203</v>
      </c>
      <c r="AP30" s="35" t="s">
        <v>203</v>
      </c>
      <c r="AQ30" s="35" t="s">
        <v>203</v>
      </c>
      <c r="AR30" s="35" t="s">
        <v>203</v>
      </c>
      <c r="AS30" s="31">
        <f>AS31</f>
        <v>0</v>
      </c>
      <c r="AT30" s="35" t="s">
        <v>203</v>
      </c>
      <c r="AU30" s="35" t="s">
        <v>203</v>
      </c>
      <c r="AV30" s="35" t="s">
        <v>203</v>
      </c>
      <c r="AW30" s="35" t="s">
        <v>203</v>
      </c>
      <c r="AX30" s="35" t="s">
        <v>203</v>
      </c>
      <c r="AY30" s="35" t="s">
        <v>203</v>
      </c>
      <c r="AZ30" s="35" t="s">
        <v>203</v>
      </c>
      <c r="BA30" s="35" t="s">
        <v>203</v>
      </c>
      <c r="BB30" s="35" t="s">
        <v>203</v>
      </c>
      <c r="BC30" s="78">
        <f>BF30+BG30</f>
        <v>3.0824778999999993</v>
      </c>
      <c r="BD30" s="78">
        <f>BD31</f>
        <v>0</v>
      </c>
      <c r="BE30" s="78">
        <f>BE31</f>
        <v>0</v>
      </c>
      <c r="BF30" s="31">
        <f>BF31</f>
        <v>2.9384778999999992</v>
      </c>
      <c r="BG30" s="31">
        <f t="shared" ref="BG30:BH30" si="19">BG31</f>
        <v>0.14399999999999999</v>
      </c>
      <c r="BH30" s="31" t="str">
        <f t="shared" si="19"/>
        <v>нд</v>
      </c>
      <c r="BI30" s="35" t="s">
        <v>203</v>
      </c>
      <c r="BJ30" s="35" t="s">
        <v>203</v>
      </c>
      <c r="BK30" s="35" t="s">
        <v>203</v>
      </c>
      <c r="BL30" s="35" t="s">
        <v>203</v>
      </c>
      <c r="BM30" s="35" t="s">
        <v>203</v>
      </c>
    </row>
    <row r="31" spans="1:65" s="26" customFormat="1" ht="50" customHeight="1">
      <c r="A31" s="165" t="s">
        <v>674</v>
      </c>
      <c r="B31" s="284" t="s">
        <v>624</v>
      </c>
      <c r="C31" s="37" t="s">
        <v>203</v>
      </c>
      <c r="D31" s="37" t="s">
        <v>189</v>
      </c>
      <c r="E31" s="37">
        <v>2020</v>
      </c>
      <c r="F31" s="37">
        <v>2020</v>
      </c>
      <c r="G31" s="37" t="s">
        <v>203</v>
      </c>
      <c r="H31" s="27">
        <v>2.78</v>
      </c>
      <c r="I31" s="27">
        <v>2.78</v>
      </c>
      <c r="J31" s="195">
        <v>43132</v>
      </c>
      <c r="K31" s="37" t="s">
        <v>203</v>
      </c>
      <c r="L31" s="37" t="s">
        <v>203</v>
      </c>
      <c r="M31" s="37" t="s">
        <v>203</v>
      </c>
      <c r="N31" s="37" t="s">
        <v>203</v>
      </c>
      <c r="O31" s="37" t="s">
        <v>203</v>
      </c>
      <c r="P31" s="77">
        <v>2.78</v>
      </c>
      <c r="Q31" s="27">
        <f>P31*'Ф 17'!E15*'Ф 17'!F15</f>
        <v>3.0824778999999993</v>
      </c>
      <c r="R31" s="37" t="s">
        <v>203</v>
      </c>
      <c r="S31" s="37" t="s">
        <v>203</v>
      </c>
      <c r="T31" s="27">
        <f>Q31</f>
        <v>3.0824778999999993</v>
      </c>
      <c r="U31" s="37" t="s">
        <v>203</v>
      </c>
      <c r="V31" s="37" t="s">
        <v>203</v>
      </c>
      <c r="W31" s="37" t="s">
        <v>203</v>
      </c>
      <c r="X31" s="37" t="s">
        <v>203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 t="s">
        <v>203</v>
      </c>
      <c r="AE31" s="27" t="s">
        <v>203</v>
      </c>
      <c r="AF31" s="27" t="s">
        <v>203</v>
      </c>
      <c r="AG31" s="27" t="s">
        <v>203</v>
      </c>
      <c r="AH31" s="27" t="s">
        <v>203</v>
      </c>
      <c r="AI31" s="27">
        <f>Q31</f>
        <v>3.0824778999999993</v>
      </c>
      <c r="AJ31" s="27">
        <v>0</v>
      </c>
      <c r="AK31" s="27">
        <v>0</v>
      </c>
      <c r="AL31" s="27">
        <f>AI31-AM31</f>
        <v>2.9384778999999992</v>
      </c>
      <c r="AM31" s="27">
        <f>0.288*0.5</f>
        <v>0.14399999999999999</v>
      </c>
      <c r="AN31" s="27" t="s">
        <v>203</v>
      </c>
      <c r="AO31" s="27" t="s">
        <v>203</v>
      </c>
      <c r="AP31" s="27" t="s">
        <v>203</v>
      </c>
      <c r="AQ31" s="27" t="s">
        <v>203</v>
      </c>
      <c r="AR31" s="27" t="s">
        <v>203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 t="s">
        <v>203</v>
      </c>
      <c r="AY31" s="27" t="s">
        <v>203</v>
      </c>
      <c r="AZ31" s="27" t="s">
        <v>203</v>
      </c>
      <c r="BA31" s="27" t="s">
        <v>203</v>
      </c>
      <c r="BB31" s="27" t="s">
        <v>203</v>
      </c>
      <c r="BC31" s="77">
        <f>SUM(BD31:BG31)</f>
        <v>3.0824778999999993</v>
      </c>
      <c r="BD31" s="37">
        <v>0</v>
      </c>
      <c r="BE31" s="37">
        <v>0</v>
      </c>
      <c r="BF31" s="27">
        <f>AB31+AL31+AV31</f>
        <v>2.9384778999999992</v>
      </c>
      <c r="BG31" s="27">
        <f>AC31+AM31+AW31</f>
        <v>0.14399999999999999</v>
      </c>
      <c r="BH31" s="27" t="s">
        <v>203</v>
      </c>
      <c r="BI31" s="27" t="s">
        <v>203</v>
      </c>
      <c r="BJ31" s="27" t="s">
        <v>203</v>
      </c>
      <c r="BK31" s="27" t="s">
        <v>203</v>
      </c>
      <c r="BL31" s="27" t="s">
        <v>203</v>
      </c>
      <c r="BM31" s="37" t="s">
        <v>203</v>
      </c>
    </row>
    <row r="32" spans="1:65">
      <c r="A32" s="6" t="s">
        <v>121</v>
      </c>
      <c r="B32" s="75" t="s">
        <v>122</v>
      </c>
      <c r="C32" s="112" t="s">
        <v>203</v>
      </c>
      <c r="D32" s="112" t="s">
        <v>203</v>
      </c>
      <c r="E32" s="112" t="s">
        <v>203</v>
      </c>
      <c r="F32" s="112" t="s">
        <v>203</v>
      </c>
      <c r="G32" s="112" t="s">
        <v>203</v>
      </c>
      <c r="H32" s="112" t="s">
        <v>203</v>
      </c>
      <c r="I32" s="112" t="s">
        <v>203</v>
      </c>
      <c r="J32" s="112" t="s">
        <v>203</v>
      </c>
      <c r="K32" s="112" t="s">
        <v>203</v>
      </c>
      <c r="L32" s="112" t="s">
        <v>203</v>
      </c>
      <c r="M32" s="112" t="s">
        <v>203</v>
      </c>
      <c r="N32" s="112" t="s">
        <v>203</v>
      </c>
      <c r="O32" s="112" t="s">
        <v>203</v>
      </c>
      <c r="P32" s="112" t="s">
        <v>203</v>
      </c>
      <c r="Q32" s="112" t="s">
        <v>203</v>
      </c>
      <c r="R32" s="112" t="s">
        <v>203</v>
      </c>
      <c r="S32" s="112" t="s">
        <v>203</v>
      </c>
      <c r="T32" s="112" t="s">
        <v>203</v>
      </c>
      <c r="U32" s="112" t="s">
        <v>203</v>
      </c>
      <c r="V32" s="112" t="s">
        <v>203</v>
      </c>
      <c r="W32" s="112" t="s">
        <v>203</v>
      </c>
      <c r="X32" s="112" t="s">
        <v>203</v>
      </c>
      <c r="Y32" s="112" t="s">
        <v>203</v>
      </c>
      <c r="Z32" s="112" t="s">
        <v>203</v>
      </c>
      <c r="AA32" s="112" t="s">
        <v>203</v>
      </c>
      <c r="AB32" s="112" t="s">
        <v>203</v>
      </c>
      <c r="AC32" s="112" t="s">
        <v>203</v>
      </c>
      <c r="AD32" s="112" t="s">
        <v>203</v>
      </c>
      <c r="AE32" s="112" t="s">
        <v>203</v>
      </c>
      <c r="AF32" s="112" t="s">
        <v>203</v>
      </c>
      <c r="AG32" s="112" t="s">
        <v>203</v>
      </c>
      <c r="AH32" s="112" t="s">
        <v>203</v>
      </c>
      <c r="AI32" s="112" t="s">
        <v>203</v>
      </c>
      <c r="AJ32" s="112" t="s">
        <v>203</v>
      </c>
      <c r="AK32" s="112" t="s">
        <v>203</v>
      </c>
      <c r="AL32" s="112" t="s">
        <v>203</v>
      </c>
      <c r="AM32" s="112" t="s">
        <v>203</v>
      </c>
      <c r="AN32" s="112" t="s">
        <v>203</v>
      </c>
      <c r="AO32" s="112" t="s">
        <v>203</v>
      </c>
      <c r="AP32" s="112" t="s">
        <v>203</v>
      </c>
      <c r="AQ32" s="112" t="s">
        <v>203</v>
      </c>
      <c r="AR32" s="112" t="s">
        <v>203</v>
      </c>
      <c r="AS32" s="112" t="s">
        <v>203</v>
      </c>
      <c r="AT32" s="112" t="s">
        <v>203</v>
      </c>
      <c r="AU32" s="112" t="s">
        <v>203</v>
      </c>
      <c r="AV32" s="112" t="s">
        <v>203</v>
      </c>
      <c r="AW32" s="112" t="s">
        <v>203</v>
      </c>
      <c r="AX32" s="112" t="s">
        <v>203</v>
      </c>
      <c r="AY32" s="112" t="s">
        <v>203</v>
      </c>
      <c r="AZ32" s="112" t="s">
        <v>203</v>
      </c>
      <c r="BA32" s="112" t="s">
        <v>203</v>
      </c>
      <c r="BB32" s="112" t="s">
        <v>203</v>
      </c>
      <c r="BC32" s="112" t="s">
        <v>203</v>
      </c>
      <c r="BD32" s="112" t="s">
        <v>203</v>
      </c>
      <c r="BE32" s="112" t="s">
        <v>203</v>
      </c>
      <c r="BF32" s="112" t="s">
        <v>203</v>
      </c>
      <c r="BG32" s="112" t="s">
        <v>203</v>
      </c>
      <c r="BH32" s="112" t="s">
        <v>203</v>
      </c>
      <c r="BI32" s="112" t="s">
        <v>203</v>
      </c>
      <c r="BJ32" s="112" t="s">
        <v>203</v>
      </c>
      <c r="BK32" s="112" t="s">
        <v>203</v>
      </c>
      <c r="BL32" s="112" t="s">
        <v>203</v>
      </c>
      <c r="BM32" s="112" t="s">
        <v>203</v>
      </c>
    </row>
    <row r="33" spans="1:57">
      <c r="Q33" s="29"/>
      <c r="Y33" s="29"/>
      <c r="Z33" s="29"/>
      <c r="AA33" s="29"/>
      <c r="AB33" s="29"/>
      <c r="AC33" s="29"/>
      <c r="AD33" s="29"/>
      <c r="AE33" s="29"/>
      <c r="AF33" s="29"/>
      <c r="AG33" s="29"/>
      <c r="AL33" s="29"/>
      <c r="BA33" s="29"/>
      <c r="BB33" s="29"/>
      <c r="BC33" s="29"/>
      <c r="BD33" s="29"/>
      <c r="BE33" s="29"/>
    </row>
    <row r="34" spans="1:57">
      <c r="A34" s="401" t="s">
        <v>185</v>
      </c>
      <c r="B34" s="401"/>
      <c r="C34" s="401"/>
      <c r="D34" s="401"/>
      <c r="E34" s="401"/>
      <c r="F34" s="401"/>
      <c r="G34" s="401"/>
      <c r="H34" s="401"/>
      <c r="I34" s="401"/>
      <c r="J34" s="401"/>
      <c r="K34" s="401"/>
      <c r="L34" s="401"/>
      <c r="M34" s="401"/>
      <c r="N34" s="401"/>
      <c r="O34" s="401"/>
      <c r="P34" s="401"/>
      <c r="Q34" s="187"/>
      <c r="R34" s="110"/>
      <c r="S34" s="110"/>
      <c r="T34" s="110"/>
      <c r="U34" s="110"/>
      <c r="Y34" s="29"/>
      <c r="Z34" s="29"/>
      <c r="AA34" s="29"/>
      <c r="AB34" s="29"/>
      <c r="AC34" s="29"/>
      <c r="AD34" s="29"/>
      <c r="AE34" s="29"/>
      <c r="AF34" s="29"/>
      <c r="AG34" s="29"/>
      <c r="AL34" s="29"/>
      <c r="BA34" s="29"/>
      <c r="BB34" s="29"/>
      <c r="BC34" s="29"/>
      <c r="BD34" s="29"/>
      <c r="BE34" s="29"/>
    </row>
    <row r="35" spans="1:57">
      <c r="A35" s="402" t="s">
        <v>186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188"/>
      <c r="R35" s="111"/>
      <c r="S35" s="111"/>
      <c r="T35" s="111"/>
      <c r="U35" s="111"/>
      <c r="Y35" s="29"/>
      <c r="Z35" s="29"/>
      <c r="AA35" s="29"/>
      <c r="AB35" s="29"/>
      <c r="AC35" s="29"/>
      <c r="AD35" s="29"/>
      <c r="AE35" s="29"/>
      <c r="AF35" s="29"/>
      <c r="AG35" s="29"/>
      <c r="AL35" s="29"/>
      <c r="BA35" s="29"/>
      <c r="BB35" s="29"/>
      <c r="BC35" s="29"/>
      <c r="BD35" s="29"/>
      <c r="BE35" s="29"/>
    </row>
    <row r="36" spans="1:57">
      <c r="A36" s="402" t="s">
        <v>187</v>
      </c>
      <c r="B36" s="402"/>
      <c r="C36" s="402"/>
      <c r="D36" s="402"/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188"/>
      <c r="R36" s="111"/>
      <c r="S36" s="111"/>
      <c r="T36" s="111"/>
      <c r="U36" s="111"/>
      <c r="Y36" s="29"/>
      <c r="Z36" s="29"/>
      <c r="AA36" s="29"/>
      <c r="AB36" s="29"/>
      <c r="AC36" s="29"/>
      <c r="AD36" s="29"/>
      <c r="AE36" s="29"/>
      <c r="AF36" s="29"/>
      <c r="AG36" s="29"/>
      <c r="AL36" s="29"/>
      <c r="BA36" s="29"/>
      <c r="BB36" s="29"/>
      <c r="BC36" s="29"/>
      <c r="BD36" s="29"/>
      <c r="BE36" s="29"/>
    </row>
    <row r="37" spans="1:57">
      <c r="A37" s="402" t="s">
        <v>188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188"/>
      <c r="R37" s="111"/>
      <c r="S37" s="111"/>
      <c r="T37" s="111"/>
      <c r="U37" s="111"/>
      <c r="Y37" s="29"/>
      <c r="Z37" s="29"/>
      <c r="AA37" s="29"/>
      <c r="AB37" s="29"/>
      <c r="AC37" s="29"/>
      <c r="AD37" s="29"/>
      <c r="AE37" s="29"/>
      <c r="AF37" s="29"/>
      <c r="AG37" s="29"/>
      <c r="AL37" s="29"/>
      <c r="BA37" s="29"/>
      <c r="BB37" s="29"/>
      <c r="BC37" s="29"/>
      <c r="BD37" s="29"/>
      <c r="BE37" s="29"/>
    </row>
    <row r="38" spans="1:57">
      <c r="A38" s="402"/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111"/>
      <c r="R38" s="111"/>
      <c r="S38" s="111"/>
      <c r="T38" s="111"/>
      <c r="U38" s="111"/>
      <c r="V38" s="110"/>
      <c r="Y38" s="29"/>
      <c r="Z38" s="29"/>
      <c r="AA38" s="29"/>
      <c r="AB38" s="29"/>
      <c r="AC38" s="29"/>
      <c r="AD38" s="29"/>
      <c r="AE38" s="29"/>
      <c r="AF38" s="29"/>
      <c r="AG38" s="29"/>
      <c r="BA38" s="29"/>
      <c r="BB38" s="29"/>
      <c r="BC38" s="29"/>
      <c r="BD38" s="29"/>
      <c r="BE38" s="29"/>
    </row>
    <row r="39" spans="1:57">
      <c r="A39" s="403"/>
      <c r="B39" s="403"/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Y39" s="29"/>
      <c r="Z39" s="29"/>
      <c r="AA39" s="29"/>
      <c r="AB39" s="29"/>
      <c r="AC39" s="29"/>
      <c r="AD39" s="29"/>
      <c r="AE39" s="29"/>
      <c r="AF39" s="29"/>
      <c r="AG39" s="29"/>
      <c r="BA39" s="29"/>
      <c r="BB39" s="29"/>
      <c r="BC39" s="29"/>
      <c r="BD39" s="29"/>
      <c r="BE39" s="29"/>
    </row>
    <row r="40" spans="1:57"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BA40" s="29"/>
      <c r="BB40" s="29"/>
      <c r="BC40" s="29"/>
      <c r="BD40" s="29"/>
      <c r="BE40" s="29"/>
    </row>
    <row r="41" spans="1:57"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BA41" s="29"/>
      <c r="BB41" s="29"/>
      <c r="BC41" s="29"/>
      <c r="BD41" s="29"/>
      <c r="BE41" s="29"/>
    </row>
    <row r="42" spans="1:57"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BA42" s="29"/>
      <c r="BB42" s="29"/>
      <c r="BC42" s="29"/>
      <c r="BD42" s="29"/>
      <c r="BE42" s="29"/>
    </row>
    <row r="43" spans="1:57"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BA43" s="29"/>
      <c r="BB43" s="29"/>
      <c r="BC43" s="29"/>
      <c r="BD43" s="29"/>
      <c r="BE43" s="29"/>
    </row>
    <row r="44" spans="1:57">
      <c r="B44" s="22"/>
      <c r="BA44" s="29"/>
      <c r="BB44" s="29"/>
      <c r="BC44" s="29"/>
      <c r="BD44" s="29"/>
      <c r="BE44" s="29"/>
    </row>
    <row r="45" spans="1:57"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</row>
  </sheetData>
  <mergeCells count="46">
    <mergeCell ref="B45:V45"/>
    <mergeCell ref="AS15:AW15"/>
    <mergeCell ref="A34:P34"/>
    <mergeCell ref="A35:P35"/>
    <mergeCell ref="A36:P36"/>
    <mergeCell ref="A37:P37"/>
    <mergeCell ref="AN15:AR15"/>
    <mergeCell ref="A38:P38"/>
    <mergeCell ref="A39:P39"/>
    <mergeCell ref="Y15:AC15"/>
    <mergeCell ref="AD15:AH15"/>
    <mergeCell ref="AI15:AM15"/>
    <mergeCell ref="B40:V40"/>
    <mergeCell ref="B41:V41"/>
    <mergeCell ref="B42:V42"/>
    <mergeCell ref="B43:V43"/>
    <mergeCell ref="BM14:BM16"/>
    <mergeCell ref="H15:J15"/>
    <mergeCell ref="K15:M15"/>
    <mergeCell ref="P15:Q15"/>
    <mergeCell ref="R15:S15"/>
    <mergeCell ref="N14:N16"/>
    <mergeCell ref="O14:O16"/>
    <mergeCell ref="P14:S14"/>
    <mergeCell ref="T14:U15"/>
    <mergeCell ref="V14:X15"/>
    <mergeCell ref="Y14:BL14"/>
    <mergeCell ref="BC15:BG15"/>
    <mergeCell ref="BH15:BL15"/>
    <mergeCell ref="AX15:BB15"/>
    <mergeCell ref="A10:X10"/>
    <mergeCell ref="A11:X11"/>
    <mergeCell ref="A12:X12"/>
    <mergeCell ref="A14:A16"/>
    <mergeCell ref="B14:B16"/>
    <mergeCell ref="C14:C16"/>
    <mergeCell ref="D14:D16"/>
    <mergeCell ref="E14:E16"/>
    <mergeCell ref="F14:G15"/>
    <mergeCell ref="H14:M14"/>
    <mergeCell ref="A9:X9"/>
    <mergeCell ref="A4:X4"/>
    <mergeCell ref="A5:X5"/>
    <mergeCell ref="A6:X6"/>
    <mergeCell ref="A7:X7"/>
    <mergeCell ref="A8:X8"/>
  </mergeCells>
  <pageMargins left="0.15748031496062992" right="0.15748031496062992" top="0.34" bottom="0.35433070866141736" header="0.11811023622047245" footer="0.15748031496062992"/>
  <pageSetup paperSize="9" scale="13" fitToHeight="2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BR73"/>
  <sheetViews>
    <sheetView zoomScale="67" zoomScaleNormal="67" workbookViewId="0">
      <selection activeCell="A7" sqref="A7:AK7"/>
    </sheetView>
  </sheetViews>
  <sheetFormatPr baseColWidth="10" defaultColWidth="9.1640625" defaultRowHeight="16" outlineLevelRow="1"/>
  <cols>
    <col min="1" max="1" width="12.5" style="15" customWidth="1"/>
    <col min="2" max="2" width="61.5" style="15" customWidth="1"/>
    <col min="3" max="3" width="15.1640625" style="15" customWidth="1"/>
    <col min="4" max="4" width="8.6640625" style="15" customWidth="1"/>
    <col min="5" max="5" width="13" style="15" customWidth="1"/>
    <col min="6" max="6" width="14.83203125" style="15" customWidth="1"/>
    <col min="7" max="7" width="16.5" style="15" customWidth="1"/>
    <col min="8" max="8" width="18.33203125" style="15" customWidth="1"/>
    <col min="9" max="10" width="21.6640625" style="15" customWidth="1"/>
    <col min="11" max="11" width="9.5" style="15" customWidth="1"/>
    <col min="12" max="12" width="8.5" style="15" customWidth="1"/>
    <col min="13" max="13" width="10.83203125" style="15" customWidth="1"/>
    <col min="14" max="14" width="10" style="15" customWidth="1"/>
    <col min="15" max="15" width="10.5" style="15" customWidth="1"/>
    <col min="16" max="16" width="8" style="15" customWidth="1"/>
    <col min="17" max="20" width="10.5" style="15" customWidth="1"/>
    <col min="21" max="21" width="12.83203125" style="15" customWidth="1"/>
    <col min="22" max="22" width="14.1640625" style="15" customWidth="1"/>
    <col min="23" max="23" width="13.5" style="15" customWidth="1"/>
    <col min="24" max="24" width="14" style="15" customWidth="1"/>
    <col min="25" max="25" width="15.6640625" style="15" customWidth="1"/>
    <col min="26" max="26" width="17.5" style="15" customWidth="1"/>
    <col min="27" max="27" width="16.1640625" style="15" customWidth="1"/>
    <col min="28" max="28" width="18.1640625" style="15" customWidth="1"/>
    <col min="29" max="35" width="19" style="122" customWidth="1"/>
    <col min="36" max="36" width="19" style="15" customWidth="1"/>
    <col min="37" max="37" width="22.33203125" style="15" customWidth="1"/>
    <col min="38" max="38" width="8.33203125" style="15" customWidth="1"/>
    <col min="39" max="39" width="11.33203125" style="15" customWidth="1"/>
    <col min="40" max="40" width="8.1640625" style="15" customWidth="1"/>
    <col min="41" max="41" width="6.83203125" style="15" customWidth="1"/>
    <col min="42" max="42" width="9.5" style="15" customWidth="1"/>
    <col min="43" max="43" width="6.5" style="15" customWidth="1"/>
    <col min="44" max="44" width="8.5" style="15" customWidth="1"/>
    <col min="45" max="45" width="11.5" style="15" customWidth="1"/>
    <col min="46" max="46" width="9" style="15" customWidth="1"/>
    <col min="47" max="47" width="7.6640625" style="15" customWidth="1"/>
    <col min="48" max="48" width="10.33203125" style="15" customWidth="1"/>
    <col min="49" max="49" width="7" style="15" customWidth="1"/>
    <col min="50" max="50" width="7.6640625" style="15" customWidth="1"/>
    <col min="51" max="51" width="10.6640625" style="15" customWidth="1"/>
    <col min="52" max="52" width="8.5" style="15" customWidth="1"/>
    <col min="53" max="59" width="8.33203125" style="15" customWidth="1"/>
    <col min="60" max="60" width="9.83203125" style="15" customWidth="1"/>
    <col min="61" max="61" width="7" style="15" customWidth="1"/>
    <col min="62" max="62" width="7.83203125" style="15" customWidth="1"/>
    <col min="63" max="63" width="11" style="15" customWidth="1"/>
    <col min="64" max="64" width="7.6640625" style="15" customWidth="1"/>
    <col min="65" max="65" width="8.83203125" style="15" customWidth="1"/>
    <col min="66" max="16384" width="9.1640625" style="15"/>
  </cols>
  <sheetData>
    <row r="1" spans="1:70" ht="18">
      <c r="AK1" s="151" t="s">
        <v>204</v>
      </c>
    </row>
    <row r="2" spans="1:70" ht="18">
      <c r="AK2" s="153" t="s">
        <v>0</v>
      </c>
    </row>
    <row r="3" spans="1:70" ht="18">
      <c r="AK3" s="153" t="s">
        <v>1</v>
      </c>
    </row>
    <row r="4" spans="1:70" ht="18">
      <c r="A4" s="382" t="s">
        <v>205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</row>
    <row r="5" spans="1:70" ht="18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7"/>
      <c r="AD5" s="117"/>
      <c r="AE5" s="117"/>
      <c r="AF5" s="117"/>
      <c r="AG5" s="117"/>
      <c r="AH5" s="117"/>
      <c r="AI5" s="117"/>
      <c r="AJ5" s="119"/>
      <c r="AK5" s="119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</row>
    <row r="6" spans="1:70" ht="18">
      <c r="A6" s="374" t="s">
        <v>631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</row>
    <row r="7" spans="1:70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</row>
    <row r="8" spans="1:70" ht="18">
      <c r="AJ8" s="153"/>
    </row>
    <row r="9" spans="1:70" ht="18">
      <c r="A9" s="375" t="s">
        <v>632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</row>
    <row r="10" spans="1:70" ht="18">
      <c r="A10" s="119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7"/>
      <c r="AD10" s="117"/>
      <c r="AE10" s="117"/>
      <c r="AF10" s="117"/>
      <c r="AG10" s="117"/>
      <c r="AH10" s="117"/>
      <c r="AI10" s="117"/>
      <c r="AJ10" s="119"/>
      <c r="AK10" s="119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</row>
    <row r="11" spans="1:70" ht="18">
      <c r="A11" s="375" t="s">
        <v>327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>
      <c r="A12" s="376" t="s">
        <v>206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</row>
    <row r="13" spans="1:70" ht="15.75" customHeight="1">
      <c r="A13" s="408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08"/>
      <c r="AD13" s="408"/>
      <c r="AE13" s="408"/>
      <c r="AF13" s="408"/>
      <c r="AG13" s="408"/>
      <c r="AH13" s="408"/>
      <c r="AI13" s="408"/>
      <c r="AJ13" s="408"/>
      <c r="AK13" s="33"/>
    </row>
    <row r="14" spans="1:70" ht="72.75" customHeight="1">
      <c r="A14" s="383" t="s">
        <v>6</v>
      </c>
      <c r="B14" s="383" t="s">
        <v>7</v>
      </c>
      <c r="C14" s="383" t="s">
        <v>8</v>
      </c>
      <c r="D14" s="384" t="s">
        <v>207</v>
      </c>
      <c r="E14" s="384" t="s">
        <v>132</v>
      </c>
      <c r="F14" s="383" t="s">
        <v>208</v>
      </c>
      <c r="G14" s="383"/>
      <c r="H14" s="383" t="s">
        <v>209</v>
      </c>
      <c r="I14" s="383"/>
      <c r="J14" s="385" t="s">
        <v>210</v>
      </c>
      <c r="K14" s="388" t="s">
        <v>211</v>
      </c>
      <c r="L14" s="389"/>
      <c r="M14" s="389"/>
      <c r="N14" s="389"/>
      <c r="O14" s="389"/>
      <c r="P14" s="389"/>
      <c r="Q14" s="389"/>
      <c r="R14" s="389"/>
      <c r="S14" s="389"/>
      <c r="T14" s="390"/>
      <c r="U14" s="388" t="s">
        <v>212</v>
      </c>
      <c r="V14" s="389"/>
      <c r="W14" s="389"/>
      <c r="X14" s="389"/>
      <c r="Y14" s="389"/>
      <c r="Z14" s="390"/>
      <c r="AA14" s="397" t="s">
        <v>239</v>
      </c>
      <c r="AB14" s="399"/>
      <c r="AC14" s="388" t="s">
        <v>213</v>
      </c>
      <c r="AD14" s="389"/>
      <c r="AE14" s="389"/>
      <c r="AF14" s="389"/>
      <c r="AG14" s="389"/>
      <c r="AH14" s="389"/>
      <c r="AI14" s="389"/>
      <c r="AJ14" s="390"/>
      <c r="AK14" s="385" t="s">
        <v>214</v>
      </c>
    </row>
    <row r="15" spans="1:70" ht="66" customHeight="1">
      <c r="A15" s="383"/>
      <c r="B15" s="383"/>
      <c r="C15" s="383"/>
      <c r="D15" s="384"/>
      <c r="E15" s="384"/>
      <c r="F15" s="383"/>
      <c r="G15" s="383"/>
      <c r="H15" s="383"/>
      <c r="I15" s="383"/>
      <c r="J15" s="386"/>
      <c r="K15" s="388" t="s">
        <v>142</v>
      </c>
      <c r="L15" s="389"/>
      <c r="M15" s="389"/>
      <c r="N15" s="389"/>
      <c r="O15" s="390"/>
      <c r="P15" s="388" t="s">
        <v>215</v>
      </c>
      <c r="Q15" s="389"/>
      <c r="R15" s="389"/>
      <c r="S15" s="389"/>
      <c r="T15" s="390"/>
      <c r="U15" s="383" t="s">
        <v>236</v>
      </c>
      <c r="V15" s="383"/>
      <c r="W15" s="388" t="s">
        <v>237</v>
      </c>
      <c r="X15" s="390"/>
      <c r="Y15" s="383" t="s">
        <v>238</v>
      </c>
      <c r="Z15" s="383"/>
      <c r="AA15" s="391"/>
      <c r="AB15" s="393"/>
      <c r="AC15" s="407" t="s">
        <v>231</v>
      </c>
      <c r="AD15" s="407"/>
      <c r="AE15" s="407" t="s">
        <v>232</v>
      </c>
      <c r="AF15" s="407"/>
      <c r="AG15" s="407" t="s">
        <v>233</v>
      </c>
      <c r="AH15" s="407"/>
      <c r="AI15" s="383" t="s">
        <v>147</v>
      </c>
      <c r="AJ15" s="383" t="s">
        <v>216</v>
      </c>
      <c r="AK15" s="386"/>
    </row>
    <row r="16" spans="1:70" ht="135" customHeight="1">
      <c r="A16" s="383"/>
      <c r="B16" s="383"/>
      <c r="C16" s="383"/>
      <c r="D16" s="384"/>
      <c r="E16" s="384"/>
      <c r="F16" s="116" t="s">
        <v>142</v>
      </c>
      <c r="G16" s="116" t="s">
        <v>143</v>
      </c>
      <c r="H16" s="116" t="s">
        <v>149</v>
      </c>
      <c r="I16" s="116" t="s">
        <v>143</v>
      </c>
      <c r="J16" s="387"/>
      <c r="K16" s="118" t="s">
        <v>217</v>
      </c>
      <c r="L16" s="118" t="s">
        <v>218</v>
      </c>
      <c r="M16" s="118" t="s">
        <v>219</v>
      </c>
      <c r="N16" s="34" t="s">
        <v>220</v>
      </c>
      <c r="O16" s="34" t="s">
        <v>221</v>
      </c>
      <c r="P16" s="118" t="s">
        <v>217</v>
      </c>
      <c r="Q16" s="118" t="s">
        <v>218</v>
      </c>
      <c r="R16" s="118" t="s">
        <v>219</v>
      </c>
      <c r="S16" s="34" t="s">
        <v>220</v>
      </c>
      <c r="T16" s="34" t="s">
        <v>221</v>
      </c>
      <c r="U16" s="118" t="s">
        <v>222</v>
      </c>
      <c r="V16" s="118" t="s">
        <v>223</v>
      </c>
      <c r="W16" s="118" t="s">
        <v>222</v>
      </c>
      <c r="X16" s="118" t="s">
        <v>223</v>
      </c>
      <c r="Y16" s="118" t="s">
        <v>222</v>
      </c>
      <c r="Z16" s="118" t="s">
        <v>223</v>
      </c>
      <c r="AA16" s="112" t="s">
        <v>224</v>
      </c>
      <c r="AB16" s="112" t="s">
        <v>225</v>
      </c>
      <c r="AC16" s="112" t="s">
        <v>124</v>
      </c>
      <c r="AD16" s="112" t="s">
        <v>226</v>
      </c>
      <c r="AE16" s="112" t="s">
        <v>124</v>
      </c>
      <c r="AF16" s="112" t="s">
        <v>226</v>
      </c>
      <c r="AG16" s="112" t="s">
        <v>124</v>
      </c>
      <c r="AH16" s="112" t="s">
        <v>226</v>
      </c>
      <c r="AI16" s="383"/>
      <c r="AJ16" s="383"/>
      <c r="AK16" s="387"/>
    </row>
    <row r="17" spans="1:37">
      <c r="A17" s="112">
        <v>1</v>
      </c>
      <c r="B17" s="112">
        <v>2</v>
      </c>
      <c r="C17" s="112">
        <v>3</v>
      </c>
      <c r="D17" s="112">
        <v>4</v>
      </c>
      <c r="E17" s="112">
        <v>5</v>
      </c>
      <c r="F17" s="112">
        <v>6</v>
      </c>
      <c r="G17" s="112">
        <v>7</v>
      </c>
      <c r="H17" s="112">
        <v>8</v>
      </c>
      <c r="I17" s="112">
        <v>9</v>
      </c>
      <c r="J17" s="112">
        <v>10</v>
      </c>
      <c r="K17" s="112">
        <v>11</v>
      </c>
      <c r="L17" s="112">
        <v>12</v>
      </c>
      <c r="M17" s="112">
        <v>13</v>
      </c>
      <c r="N17" s="112">
        <v>14</v>
      </c>
      <c r="O17" s="112">
        <v>15</v>
      </c>
      <c r="P17" s="112">
        <v>16</v>
      </c>
      <c r="Q17" s="112">
        <v>17</v>
      </c>
      <c r="R17" s="112">
        <v>18</v>
      </c>
      <c r="S17" s="112">
        <v>19</v>
      </c>
      <c r="T17" s="112">
        <v>20</v>
      </c>
      <c r="U17" s="112">
        <v>21</v>
      </c>
      <c r="V17" s="112">
        <v>22</v>
      </c>
      <c r="W17" s="112">
        <v>23</v>
      </c>
      <c r="X17" s="112">
        <v>24</v>
      </c>
      <c r="Y17" s="112">
        <v>25</v>
      </c>
      <c r="Z17" s="112">
        <v>26</v>
      </c>
      <c r="AA17" s="112">
        <v>27</v>
      </c>
      <c r="AB17" s="112">
        <v>28</v>
      </c>
      <c r="AC17" s="20" t="s">
        <v>227</v>
      </c>
      <c r="AD17" s="20" t="s">
        <v>228</v>
      </c>
      <c r="AE17" s="20" t="s">
        <v>229</v>
      </c>
      <c r="AF17" s="20" t="s">
        <v>230</v>
      </c>
      <c r="AG17" s="20" t="s">
        <v>234</v>
      </c>
      <c r="AH17" s="20" t="s">
        <v>235</v>
      </c>
      <c r="AI17" s="112">
        <v>30</v>
      </c>
      <c r="AJ17" s="112">
        <v>31</v>
      </c>
      <c r="AK17" s="112">
        <v>32</v>
      </c>
    </row>
    <row r="18" spans="1:37" s="30" customFormat="1">
      <c r="A18" s="172" t="s">
        <v>30</v>
      </c>
      <c r="B18" s="173" t="s">
        <v>31</v>
      </c>
      <c r="C18" s="35" t="s">
        <v>203</v>
      </c>
      <c r="D18" s="35" t="s">
        <v>203</v>
      </c>
      <c r="E18" s="35" t="s">
        <v>203</v>
      </c>
      <c r="F18" s="35" t="s">
        <v>203</v>
      </c>
      <c r="G18" s="35" t="s">
        <v>203</v>
      </c>
      <c r="H18" s="31">
        <f>H26+H47+H70</f>
        <v>8.8898305084745761</v>
      </c>
      <c r="I18" s="35" t="s">
        <v>203</v>
      </c>
      <c r="J18" s="35" t="s">
        <v>203</v>
      </c>
      <c r="K18" s="31">
        <f>K26+K47+K70</f>
        <v>9.6138938508474574</v>
      </c>
      <c r="L18" s="31">
        <f t="shared" ref="L18:O18" si="0">L26+L47+L70</f>
        <v>0</v>
      </c>
      <c r="M18" s="31">
        <f t="shared" si="0"/>
        <v>3.2823185033898308</v>
      </c>
      <c r="N18" s="31">
        <f t="shared" si="0"/>
        <v>6.331575347457628</v>
      </c>
      <c r="O18" s="31">
        <f t="shared" si="0"/>
        <v>0</v>
      </c>
      <c r="P18" s="35" t="s">
        <v>203</v>
      </c>
      <c r="Q18" s="35" t="s">
        <v>203</v>
      </c>
      <c r="R18" s="35" t="s">
        <v>203</v>
      </c>
      <c r="S18" s="35" t="s">
        <v>203</v>
      </c>
      <c r="T18" s="35" t="s">
        <v>203</v>
      </c>
      <c r="U18" s="35" t="s">
        <v>203</v>
      </c>
      <c r="V18" s="35" t="s">
        <v>203</v>
      </c>
      <c r="W18" s="35" t="s">
        <v>203</v>
      </c>
      <c r="X18" s="35" t="s">
        <v>203</v>
      </c>
      <c r="Y18" s="35" t="s">
        <v>203</v>
      </c>
      <c r="Z18" s="35" t="s">
        <v>203</v>
      </c>
      <c r="AA18" s="35" t="s">
        <v>203</v>
      </c>
      <c r="AB18" s="35" t="s">
        <v>203</v>
      </c>
      <c r="AC18" s="31">
        <f>AC26+AC47+AC70</f>
        <v>4.7832627118644071</v>
      </c>
      <c r="AD18" s="31"/>
      <c r="AE18" s="31">
        <f>AE26+AE47+AE70</f>
        <v>4.8306311389830512</v>
      </c>
      <c r="AF18" s="35" t="s">
        <v>203</v>
      </c>
      <c r="AG18" s="31"/>
      <c r="AH18" s="35" t="s">
        <v>203</v>
      </c>
      <c r="AI18" s="31">
        <f>AI26+AI47+AI70</f>
        <v>9.6138938508474574</v>
      </c>
      <c r="AJ18" s="35" t="s">
        <v>203</v>
      </c>
      <c r="AK18" s="35" t="s">
        <v>203</v>
      </c>
    </row>
    <row r="19" spans="1:37">
      <c r="A19" s="13" t="s">
        <v>32</v>
      </c>
      <c r="B19" s="14" t="s">
        <v>33</v>
      </c>
      <c r="C19" s="112" t="s">
        <v>203</v>
      </c>
      <c r="D19" s="112" t="s">
        <v>203</v>
      </c>
      <c r="E19" s="112" t="s">
        <v>203</v>
      </c>
      <c r="F19" s="112" t="s">
        <v>203</v>
      </c>
      <c r="G19" s="112" t="s">
        <v>203</v>
      </c>
      <c r="H19" s="112" t="s">
        <v>203</v>
      </c>
      <c r="I19" s="112" t="s">
        <v>203</v>
      </c>
      <c r="J19" s="112" t="s">
        <v>203</v>
      </c>
      <c r="K19" s="112" t="s">
        <v>203</v>
      </c>
      <c r="L19" s="112" t="s">
        <v>203</v>
      </c>
      <c r="M19" s="112" t="s">
        <v>203</v>
      </c>
      <c r="N19" s="112" t="s">
        <v>203</v>
      </c>
      <c r="O19" s="112" t="s">
        <v>203</v>
      </c>
      <c r="P19" s="112" t="s">
        <v>203</v>
      </c>
      <c r="Q19" s="112" t="s">
        <v>203</v>
      </c>
      <c r="R19" s="112" t="s">
        <v>203</v>
      </c>
      <c r="S19" s="112" t="s">
        <v>203</v>
      </c>
      <c r="T19" s="112" t="s">
        <v>203</v>
      </c>
      <c r="U19" s="112" t="s">
        <v>203</v>
      </c>
      <c r="V19" s="112" t="s">
        <v>203</v>
      </c>
      <c r="W19" s="112" t="s">
        <v>203</v>
      </c>
      <c r="X19" s="112" t="s">
        <v>203</v>
      </c>
      <c r="Y19" s="112" t="s">
        <v>203</v>
      </c>
      <c r="Z19" s="112" t="s">
        <v>203</v>
      </c>
      <c r="AA19" s="112" t="s">
        <v>203</v>
      </c>
      <c r="AB19" s="112" t="s">
        <v>203</v>
      </c>
      <c r="AC19" s="261" t="s">
        <v>203</v>
      </c>
      <c r="AD19" s="112" t="s">
        <v>203</v>
      </c>
      <c r="AE19" s="261" t="s">
        <v>203</v>
      </c>
      <c r="AF19" s="112" t="s">
        <v>203</v>
      </c>
      <c r="AG19" s="261" t="s">
        <v>203</v>
      </c>
      <c r="AH19" s="112" t="s">
        <v>203</v>
      </c>
      <c r="AI19" s="261" t="s">
        <v>203</v>
      </c>
      <c r="AJ19" s="112" t="s">
        <v>203</v>
      </c>
      <c r="AK19" s="112" t="s">
        <v>203</v>
      </c>
    </row>
    <row r="20" spans="1:37" s="260" customFormat="1" ht="32">
      <c r="A20" s="13" t="s">
        <v>34</v>
      </c>
      <c r="B20" s="14" t="s">
        <v>35</v>
      </c>
      <c r="C20" s="261" t="s">
        <v>203</v>
      </c>
      <c r="D20" s="261" t="s">
        <v>189</v>
      </c>
      <c r="E20" s="261" t="s">
        <v>203</v>
      </c>
      <c r="F20" s="261" t="s">
        <v>203</v>
      </c>
      <c r="G20" s="261" t="s">
        <v>203</v>
      </c>
      <c r="H20" s="28" t="s">
        <v>203</v>
      </c>
      <c r="I20" s="261" t="s">
        <v>203</v>
      </c>
      <c r="J20" s="261" t="s">
        <v>203</v>
      </c>
      <c r="K20" s="261" t="s">
        <v>203</v>
      </c>
      <c r="L20" s="261" t="s">
        <v>203</v>
      </c>
      <c r="M20" s="261" t="s">
        <v>203</v>
      </c>
      <c r="N20" s="261" t="s">
        <v>203</v>
      </c>
      <c r="O20" s="261" t="s">
        <v>203</v>
      </c>
      <c r="P20" s="261" t="s">
        <v>203</v>
      </c>
      <c r="Q20" s="261" t="s">
        <v>203</v>
      </c>
      <c r="R20" s="261" t="s">
        <v>203</v>
      </c>
      <c r="S20" s="261" t="s">
        <v>203</v>
      </c>
      <c r="T20" s="261" t="s">
        <v>203</v>
      </c>
      <c r="U20" s="261" t="s">
        <v>203</v>
      </c>
      <c r="V20" s="261" t="s">
        <v>203</v>
      </c>
      <c r="W20" s="261" t="s">
        <v>203</v>
      </c>
      <c r="X20" s="261" t="s">
        <v>203</v>
      </c>
      <c r="Y20" s="261" t="s">
        <v>203</v>
      </c>
      <c r="Z20" s="261" t="s">
        <v>203</v>
      </c>
      <c r="AA20" s="261" t="s">
        <v>203</v>
      </c>
      <c r="AB20" s="261" t="s">
        <v>203</v>
      </c>
      <c r="AC20" s="28" t="s">
        <v>203</v>
      </c>
      <c r="AD20" s="261" t="s">
        <v>203</v>
      </c>
      <c r="AE20" s="28" t="s">
        <v>203</v>
      </c>
      <c r="AF20" s="261" t="s">
        <v>203</v>
      </c>
      <c r="AG20" s="28" t="s">
        <v>203</v>
      </c>
      <c r="AH20" s="261" t="s">
        <v>203</v>
      </c>
      <c r="AI20" s="28" t="s">
        <v>203</v>
      </c>
      <c r="AJ20" s="261" t="s">
        <v>203</v>
      </c>
      <c r="AK20" s="261" t="s">
        <v>203</v>
      </c>
    </row>
    <row r="21" spans="1:37" ht="48">
      <c r="A21" s="13" t="s">
        <v>36</v>
      </c>
      <c r="B21" s="163" t="s">
        <v>37</v>
      </c>
      <c r="C21" s="112" t="s">
        <v>203</v>
      </c>
      <c r="D21" s="112" t="s">
        <v>203</v>
      </c>
      <c r="E21" s="112" t="s">
        <v>203</v>
      </c>
      <c r="F21" s="112" t="s">
        <v>203</v>
      </c>
      <c r="G21" s="112" t="s">
        <v>203</v>
      </c>
      <c r="H21" s="112" t="s">
        <v>203</v>
      </c>
      <c r="I21" s="112" t="s">
        <v>203</v>
      </c>
      <c r="J21" s="112" t="s">
        <v>203</v>
      </c>
      <c r="K21" s="112" t="s">
        <v>203</v>
      </c>
      <c r="L21" s="112" t="s">
        <v>203</v>
      </c>
      <c r="M21" s="112" t="s">
        <v>203</v>
      </c>
      <c r="N21" s="112" t="s">
        <v>203</v>
      </c>
      <c r="O21" s="112" t="s">
        <v>203</v>
      </c>
      <c r="P21" s="112" t="s">
        <v>203</v>
      </c>
      <c r="Q21" s="112" t="s">
        <v>203</v>
      </c>
      <c r="R21" s="112" t="s">
        <v>203</v>
      </c>
      <c r="S21" s="112" t="s">
        <v>203</v>
      </c>
      <c r="T21" s="112" t="s">
        <v>203</v>
      </c>
      <c r="U21" s="112" t="s">
        <v>203</v>
      </c>
      <c r="V21" s="112" t="s">
        <v>203</v>
      </c>
      <c r="W21" s="112" t="s">
        <v>203</v>
      </c>
      <c r="X21" s="112" t="s">
        <v>203</v>
      </c>
      <c r="Y21" s="112" t="s">
        <v>203</v>
      </c>
      <c r="Z21" s="112" t="s">
        <v>203</v>
      </c>
      <c r="AA21" s="112" t="s">
        <v>203</v>
      </c>
      <c r="AB21" s="112" t="s">
        <v>203</v>
      </c>
      <c r="AC21" s="261" t="s">
        <v>203</v>
      </c>
      <c r="AD21" s="112" t="s">
        <v>203</v>
      </c>
      <c r="AE21" s="261" t="s">
        <v>203</v>
      </c>
      <c r="AF21" s="112" t="s">
        <v>203</v>
      </c>
      <c r="AG21" s="261" t="s">
        <v>203</v>
      </c>
      <c r="AH21" s="112" t="s">
        <v>203</v>
      </c>
      <c r="AI21" s="261" t="s">
        <v>203</v>
      </c>
      <c r="AJ21" s="112" t="s">
        <v>203</v>
      </c>
      <c r="AK21" s="112" t="s">
        <v>203</v>
      </c>
    </row>
    <row r="22" spans="1:37" ht="32">
      <c r="A22" s="13" t="s">
        <v>38</v>
      </c>
      <c r="B22" s="14" t="s">
        <v>39</v>
      </c>
      <c r="C22" s="112" t="s">
        <v>203</v>
      </c>
      <c r="D22" s="112" t="s">
        <v>203</v>
      </c>
      <c r="E22" s="112" t="s">
        <v>203</v>
      </c>
      <c r="F22" s="112" t="s">
        <v>203</v>
      </c>
      <c r="G22" s="112" t="s">
        <v>203</v>
      </c>
      <c r="H22" s="112" t="s">
        <v>203</v>
      </c>
      <c r="I22" s="112" t="s">
        <v>203</v>
      </c>
      <c r="J22" s="112" t="s">
        <v>203</v>
      </c>
      <c r="K22" s="112" t="s">
        <v>203</v>
      </c>
      <c r="L22" s="112" t="s">
        <v>203</v>
      </c>
      <c r="M22" s="112" t="s">
        <v>203</v>
      </c>
      <c r="N22" s="112" t="s">
        <v>203</v>
      </c>
      <c r="O22" s="112" t="s">
        <v>203</v>
      </c>
      <c r="P22" s="112" t="s">
        <v>203</v>
      </c>
      <c r="Q22" s="112" t="s">
        <v>203</v>
      </c>
      <c r="R22" s="112" t="s">
        <v>203</v>
      </c>
      <c r="S22" s="112" t="s">
        <v>203</v>
      </c>
      <c r="T22" s="112" t="s">
        <v>203</v>
      </c>
      <c r="U22" s="112" t="s">
        <v>203</v>
      </c>
      <c r="V22" s="112" t="s">
        <v>203</v>
      </c>
      <c r="W22" s="112" t="s">
        <v>203</v>
      </c>
      <c r="X22" s="112" t="s">
        <v>203</v>
      </c>
      <c r="Y22" s="112" t="s">
        <v>203</v>
      </c>
      <c r="Z22" s="112" t="s">
        <v>203</v>
      </c>
      <c r="AA22" s="112" t="s">
        <v>203</v>
      </c>
      <c r="AB22" s="112" t="s">
        <v>203</v>
      </c>
      <c r="AC22" s="261" t="s">
        <v>203</v>
      </c>
      <c r="AD22" s="112" t="s">
        <v>203</v>
      </c>
      <c r="AE22" s="261" t="s">
        <v>203</v>
      </c>
      <c r="AF22" s="112" t="s">
        <v>203</v>
      </c>
      <c r="AG22" s="261" t="s">
        <v>203</v>
      </c>
      <c r="AH22" s="112" t="s">
        <v>203</v>
      </c>
      <c r="AI22" s="261" t="s">
        <v>203</v>
      </c>
      <c r="AJ22" s="112" t="s">
        <v>203</v>
      </c>
      <c r="AK22" s="112" t="s">
        <v>203</v>
      </c>
    </row>
    <row r="23" spans="1:37" ht="32">
      <c r="A23" s="13" t="s">
        <v>40</v>
      </c>
      <c r="B23" s="14" t="s">
        <v>41</v>
      </c>
      <c r="C23" s="112" t="s">
        <v>203</v>
      </c>
      <c r="D23" s="112" t="s">
        <v>203</v>
      </c>
      <c r="E23" s="112" t="s">
        <v>203</v>
      </c>
      <c r="F23" s="112" t="s">
        <v>203</v>
      </c>
      <c r="G23" s="112" t="s">
        <v>203</v>
      </c>
      <c r="H23" s="112" t="s">
        <v>203</v>
      </c>
      <c r="I23" s="112" t="s">
        <v>203</v>
      </c>
      <c r="J23" s="112" t="s">
        <v>203</v>
      </c>
      <c r="K23" s="112" t="s">
        <v>203</v>
      </c>
      <c r="L23" s="112" t="s">
        <v>203</v>
      </c>
      <c r="M23" s="112" t="s">
        <v>203</v>
      </c>
      <c r="N23" s="112" t="s">
        <v>203</v>
      </c>
      <c r="O23" s="112" t="s">
        <v>203</v>
      </c>
      <c r="P23" s="112" t="s">
        <v>203</v>
      </c>
      <c r="Q23" s="112" t="s">
        <v>203</v>
      </c>
      <c r="R23" s="112" t="s">
        <v>203</v>
      </c>
      <c r="S23" s="112" t="s">
        <v>203</v>
      </c>
      <c r="T23" s="112" t="s">
        <v>203</v>
      </c>
      <c r="U23" s="112" t="s">
        <v>203</v>
      </c>
      <c r="V23" s="112" t="s">
        <v>203</v>
      </c>
      <c r="W23" s="112" t="s">
        <v>203</v>
      </c>
      <c r="X23" s="112" t="s">
        <v>203</v>
      </c>
      <c r="Y23" s="112" t="s">
        <v>203</v>
      </c>
      <c r="Z23" s="112" t="s">
        <v>203</v>
      </c>
      <c r="AA23" s="112" t="s">
        <v>203</v>
      </c>
      <c r="AB23" s="112" t="s">
        <v>203</v>
      </c>
      <c r="AC23" s="261" t="s">
        <v>203</v>
      </c>
      <c r="AD23" s="112" t="s">
        <v>203</v>
      </c>
      <c r="AE23" s="261" t="s">
        <v>203</v>
      </c>
      <c r="AF23" s="112" t="s">
        <v>203</v>
      </c>
      <c r="AG23" s="261" t="s">
        <v>203</v>
      </c>
      <c r="AH23" s="112" t="s">
        <v>203</v>
      </c>
      <c r="AI23" s="261" t="s">
        <v>203</v>
      </c>
      <c r="AJ23" s="112" t="s">
        <v>203</v>
      </c>
      <c r="AK23" s="112" t="s">
        <v>203</v>
      </c>
    </row>
    <row r="24" spans="1:37">
      <c r="A24" s="6"/>
      <c r="B24" s="5"/>
      <c r="C24" s="112" t="s">
        <v>203</v>
      </c>
      <c r="D24" s="112" t="s">
        <v>203</v>
      </c>
      <c r="E24" s="112" t="s">
        <v>203</v>
      </c>
      <c r="F24" s="112" t="s">
        <v>203</v>
      </c>
      <c r="G24" s="112" t="s">
        <v>203</v>
      </c>
      <c r="H24" s="112" t="s">
        <v>203</v>
      </c>
      <c r="I24" s="112" t="s">
        <v>203</v>
      </c>
      <c r="J24" s="112" t="s">
        <v>203</v>
      </c>
      <c r="K24" s="112" t="s">
        <v>203</v>
      </c>
      <c r="L24" s="112" t="s">
        <v>203</v>
      </c>
      <c r="M24" s="112" t="s">
        <v>203</v>
      </c>
      <c r="N24" s="112" t="s">
        <v>203</v>
      </c>
      <c r="O24" s="112" t="s">
        <v>203</v>
      </c>
      <c r="P24" s="112" t="s">
        <v>203</v>
      </c>
      <c r="Q24" s="112" t="s">
        <v>203</v>
      </c>
      <c r="R24" s="112" t="s">
        <v>203</v>
      </c>
      <c r="S24" s="112" t="s">
        <v>203</v>
      </c>
      <c r="T24" s="112" t="s">
        <v>203</v>
      </c>
      <c r="U24" s="112" t="s">
        <v>203</v>
      </c>
      <c r="V24" s="112" t="s">
        <v>203</v>
      </c>
      <c r="W24" s="112" t="s">
        <v>203</v>
      </c>
      <c r="X24" s="112" t="s">
        <v>203</v>
      </c>
      <c r="Y24" s="112" t="s">
        <v>203</v>
      </c>
      <c r="Z24" s="112" t="s">
        <v>203</v>
      </c>
      <c r="AA24" s="112" t="s">
        <v>203</v>
      </c>
      <c r="AB24" s="112" t="s">
        <v>203</v>
      </c>
      <c r="AC24" s="261" t="s">
        <v>203</v>
      </c>
      <c r="AD24" s="112" t="s">
        <v>203</v>
      </c>
      <c r="AE24" s="261" t="s">
        <v>203</v>
      </c>
      <c r="AF24" s="112" t="s">
        <v>203</v>
      </c>
      <c r="AG24" s="261" t="s">
        <v>203</v>
      </c>
      <c r="AH24" s="112" t="s">
        <v>203</v>
      </c>
      <c r="AI24" s="261" t="s">
        <v>203</v>
      </c>
      <c r="AJ24" s="112" t="s">
        <v>203</v>
      </c>
      <c r="AK24" s="112" t="s">
        <v>203</v>
      </c>
    </row>
    <row r="25" spans="1:37">
      <c r="A25" s="6" t="s">
        <v>44</v>
      </c>
      <c r="B25" s="5" t="s">
        <v>123</v>
      </c>
      <c r="C25" s="112" t="s">
        <v>203</v>
      </c>
      <c r="D25" s="112" t="s">
        <v>203</v>
      </c>
      <c r="E25" s="112" t="s">
        <v>203</v>
      </c>
      <c r="F25" s="112" t="s">
        <v>203</v>
      </c>
      <c r="G25" s="112" t="s">
        <v>203</v>
      </c>
      <c r="H25" s="112" t="s">
        <v>203</v>
      </c>
      <c r="I25" s="112" t="s">
        <v>203</v>
      </c>
      <c r="J25" s="112" t="s">
        <v>203</v>
      </c>
      <c r="K25" s="112" t="s">
        <v>203</v>
      </c>
      <c r="L25" s="112" t="s">
        <v>203</v>
      </c>
      <c r="M25" s="112" t="s">
        <v>203</v>
      </c>
      <c r="N25" s="112" t="s">
        <v>203</v>
      </c>
      <c r="O25" s="112" t="s">
        <v>203</v>
      </c>
      <c r="P25" s="112" t="s">
        <v>203</v>
      </c>
      <c r="Q25" s="112" t="s">
        <v>203</v>
      </c>
      <c r="R25" s="112" t="s">
        <v>203</v>
      </c>
      <c r="S25" s="112" t="s">
        <v>203</v>
      </c>
      <c r="T25" s="112" t="s">
        <v>203</v>
      </c>
      <c r="U25" s="112" t="s">
        <v>203</v>
      </c>
      <c r="V25" s="112" t="s">
        <v>203</v>
      </c>
      <c r="W25" s="112" t="s">
        <v>203</v>
      </c>
      <c r="X25" s="112" t="s">
        <v>203</v>
      </c>
      <c r="Y25" s="112" t="s">
        <v>203</v>
      </c>
      <c r="Z25" s="112" t="s">
        <v>203</v>
      </c>
      <c r="AA25" s="112" t="s">
        <v>203</v>
      </c>
      <c r="AB25" s="112" t="s">
        <v>203</v>
      </c>
      <c r="AC25" s="261" t="s">
        <v>203</v>
      </c>
      <c r="AD25" s="112" t="s">
        <v>203</v>
      </c>
      <c r="AE25" s="261" t="s">
        <v>203</v>
      </c>
      <c r="AF25" s="112" t="s">
        <v>203</v>
      </c>
      <c r="AG25" s="261" t="s">
        <v>203</v>
      </c>
      <c r="AH25" s="112" t="s">
        <v>203</v>
      </c>
      <c r="AI25" s="261" t="s">
        <v>203</v>
      </c>
      <c r="AJ25" s="112" t="s">
        <v>203</v>
      </c>
      <c r="AK25" s="112" t="s">
        <v>203</v>
      </c>
    </row>
    <row r="26" spans="1:37" s="30" customFormat="1">
      <c r="A26" s="178" t="s">
        <v>45</v>
      </c>
      <c r="B26" s="282" t="s">
        <v>46</v>
      </c>
      <c r="C26" s="35" t="s">
        <v>203</v>
      </c>
      <c r="D26" s="35" t="s">
        <v>203</v>
      </c>
      <c r="E26" s="35" t="s">
        <v>203</v>
      </c>
      <c r="F26" s="35" t="s">
        <v>203</v>
      </c>
      <c r="G26" s="35" t="s">
        <v>203</v>
      </c>
      <c r="H26" s="78">
        <f>H43</f>
        <v>4.5338983050847457</v>
      </c>
      <c r="I26" s="35" t="s">
        <v>203</v>
      </c>
      <c r="J26" s="35" t="s">
        <v>203</v>
      </c>
      <c r="K26" s="78">
        <f>K43</f>
        <v>4.7832627118644071</v>
      </c>
      <c r="L26" s="35">
        <f t="shared" ref="L26:O26" si="1">L43</f>
        <v>0</v>
      </c>
      <c r="M26" s="78">
        <f t="shared" si="1"/>
        <v>1.892741525423729</v>
      </c>
      <c r="N26" s="78">
        <f t="shared" si="1"/>
        <v>2.8905211864406781</v>
      </c>
      <c r="O26" s="35">
        <f t="shared" si="1"/>
        <v>0</v>
      </c>
      <c r="P26" s="35" t="s">
        <v>203</v>
      </c>
      <c r="Q26" s="35" t="s">
        <v>203</v>
      </c>
      <c r="R26" s="35" t="s">
        <v>203</v>
      </c>
      <c r="S26" s="35" t="s">
        <v>203</v>
      </c>
      <c r="T26" s="35" t="s">
        <v>203</v>
      </c>
      <c r="U26" s="35" t="s">
        <v>203</v>
      </c>
      <c r="V26" s="35" t="s">
        <v>203</v>
      </c>
      <c r="W26" s="35" t="s">
        <v>203</v>
      </c>
      <c r="X26" s="35" t="s">
        <v>203</v>
      </c>
      <c r="Y26" s="35" t="s">
        <v>203</v>
      </c>
      <c r="Z26" s="35" t="s">
        <v>203</v>
      </c>
      <c r="AA26" s="35" t="s">
        <v>203</v>
      </c>
      <c r="AB26" s="35" t="s">
        <v>203</v>
      </c>
      <c r="AC26" s="78">
        <f>AC43</f>
        <v>4.7832627118644071</v>
      </c>
      <c r="AD26" s="35" t="s">
        <v>203</v>
      </c>
      <c r="AE26" s="78">
        <f>AE43</f>
        <v>0</v>
      </c>
      <c r="AF26" s="35" t="s">
        <v>203</v>
      </c>
      <c r="AG26" s="35" t="str">
        <f>AG43</f>
        <v>нд</v>
      </c>
      <c r="AH26" s="35" t="s">
        <v>203</v>
      </c>
      <c r="AI26" s="78">
        <f>AI43</f>
        <v>4.7832627118644071</v>
      </c>
      <c r="AJ26" s="35" t="s">
        <v>203</v>
      </c>
      <c r="AK26" s="35" t="s">
        <v>203</v>
      </c>
    </row>
    <row r="27" spans="1:37" ht="32" hidden="1" outlineLevel="1">
      <c r="A27" s="6" t="s">
        <v>47</v>
      </c>
      <c r="B27" s="5" t="s">
        <v>48</v>
      </c>
      <c r="C27" s="112" t="s">
        <v>203</v>
      </c>
      <c r="D27" s="112" t="s">
        <v>203</v>
      </c>
      <c r="E27" s="112" t="s">
        <v>203</v>
      </c>
      <c r="F27" s="112" t="s">
        <v>203</v>
      </c>
      <c r="G27" s="112" t="s">
        <v>203</v>
      </c>
      <c r="H27" s="287" t="s">
        <v>203</v>
      </c>
      <c r="I27" s="112" t="s">
        <v>203</v>
      </c>
      <c r="J27" s="112" t="s">
        <v>203</v>
      </c>
      <c r="K27" s="287" t="s">
        <v>203</v>
      </c>
      <c r="L27" s="112" t="s">
        <v>203</v>
      </c>
      <c r="M27" s="287" t="s">
        <v>203</v>
      </c>
      <c r="N27" s="287" t="s">
        <v>203</v>
      </c>
      <c r="O27" s="112" t="s">
        <v>203</v>
      </c>
      <c r="P27" s="112" t="s">
        <v>203</v>
      </c>
      <c r="Q27" s="112" t="s">
        <v>203</v>
      </c>
      <c r="R27" s="112" t="s">
        <v>203</v>
      </c>
      <c r="S27" s="112" t="s">
        <v>203</v>
      </c>
      <c r="T27" s="112" t="s">
        <v>203</v>
      </c>
      <c r="U27" s="112" t="s">
        <v>203</v>
      </c>
      <c r="V27" s="112" t="s">
        <v>203</v>
      </c>
      <c r="W27" s="112" t="s">
        <v>203</v>
      </c>
      <c r="X27" s="112" t="s">
        <v>203</v>
      </c>
      <c r="Y27" s="112" t="s">
        <v>203</v>
      </c>
      <c r="Z27" s="112" t="s">
        <v>203</v>
      </c>
      <c r="AA27" s="112" t="s">
        <v>203</v>
      </c>
      <c r="AB27" s="112" t="s">
        <v>203</v>
      </c>
      <c r="AC27" s="287" t="s">
        <v>203</v>
      </c>
      <c r="AD27" s="112" t="s">
        <v>203</v>
      </c>
      <c r="AE27" s="287" t="s">
        <v>203</v>
      </c>
      <c r="AF27" s="112" t="s">
        <v>203</v>
      </c>
      <c r="AG27" s="261" t="s">
        <v>203</v>
      </c>
      <c r="AH27" s="112" t="s">
        <v>203</v>
      </c>
      <c r="AI27" s="287" t="s">
        <v>203</v>
      </c>
      <c r="AJ27" s="112" t="s">
        <v>203</v>
      </c>
      <c r="AK27" s="112" t="s">
        <v>203</v>
      </c>
    </row>
    <row r="28" spans="1:37" ht="48" hidden="1" outlineLevel="1">
      <c r="A28" s="6" t="s">
        <v>49</v>
      </c>
      <c r="B28" s="5" t="s">
        <v>50</v>
      </c>
      <c r="C28" s="112" t="s">
        <v>203</v>
      </c>
      <c r="D28" s="112" t="s">
        <v>203</v>
      </c>
      <c r="E28" s="112" t="s">
        <v>203</v>
      </c>
      <c r="F28" s="112" t="s">
        <v>203</v>
      </c>
      <c r="G28" s="112" t="s">
        <v>203</v>
      </c>
      <c r="H28" s="287" t="s">
        <v>203</v>
      </c>
      <c r="I28" s="112" t="s">
        <v>203</v>
      </c>
      <c r="J28" s="112" t="s">
        <v>203</v>
      </c>
      <c r="K28" s="287" t="s">
        <v>203</v>
      </c>
      <c r="L28" s="112" t="s">
        <v>203</v>
      </c>
      <c r="M28" s="287" t="s">
        <v>203</v>
      </c>
      <c r="N28" s="287" t="s">
        <v>203</v>
      </c>
      <c r="O28" s="112" t="s">
        <v>203</v>
      </c>
      <c r="P28" s="112" t="s">
        <v>203</v>
      </c>
      <c r="Q28" s="112" t="s">
        <v>203</v>
      </c>
      <c r="R28" s="112" t="s">
        <v>203</v>
      </c>
      <c r="S28" s="112" t="s">
        <v>203</v>
      </c>
      <c r="T28" s="112" t="s">
        <v>203</v>
      </c>
      <c r="U28" s="112" t="s">
        <v>203</v>
      </c>
      <c r="V28" s="112" t="s">
        <v>203</v>
      </c>
      <c r="W28" s="112" t="s">
        <v>203</v>
      </c>
      <c r="X28" s="112" t="s">
        <v>203</v>
      </c>
      <c r="Y28" s="112" t="s">
        <v>203</v>
      </c>
      <c r="Z28" s="112" t="s">
        <v>203</v>
      </c>
      <c r="AA28" s="112" t="s">
        <v>203</v>
      </c>
      <c r="AB28" s="112" t="s">
        <v>203</v>
      </c>
      <c r="AC28" s="287" t="s">
        <v>203</v>
      </c>
      <c r="AD28" s="112" t="s">
        <v>203</v>
      </c>
      <c r="AE28" s="287" t="s">
        <v>203</v>
      </c>
      <c r="AF28" s="112" t="s">
        <v>203</v>
      </c>
      <c r="AG28" s="261" t="s">
        <v>203</v>
      </c>
      <c r="AH28" s="112" t="s">
        <v>203</v>
      </c>
      <c r="AI28" s="287" t="s">
        <v>203</v>
      </c>
      <c r="AJ28" s="112" t="s">
        <v>203</v>
      </c>
      <c r="AK28" s="112" t="s">
        <v>203</v>
      </c>
    </row>
    <row r="29" spans="1:37" ht="48" hidden="1" outlineLevel="1">
      <c r="A29" s="6" t="s">
        <v>51</v>
      </c>
      <c r="B29" s="5" t="s">
        <v>52</v>
      </c>
      <c r="C29" s="112" t="s">
        <v>203</v>
      </c>
      <c r="D29" s="112" t="s">
        <v>203</v>
      </c>
      <c r="E29" s="112" t="s">
        <v>203</v>
      </c>
      <c r="F29" s="112" t="s">
        <v>203</v>
      </c>
      <c r="G29" s="112" t="s">
        <v>203</v>
      </c>
      <c r="H29" s="287" t="s">
        <v>203</v>
      </c>
      <c r="I29" s="112" t="s">
        <v>203</v>
      </c>
      <c r="J29" s="112" t="s">
        <v>203</v>
      </c>
      <c r="K29" s="287" t="s">
        <v>203</v>
      </c>
      <c r="L29" s="112" t="s">
        <v>203</v>
      </c>
      <c r="M29" s="287" t="s">
        <v>203</v>
      </c>
      <c r="N29" s="287" t="s">
        <v>203</v>
      </c>
      <c r="O29" s="112" t="s">
        <v>203</v>
      </c>
      <c r="P29" s="112" t="s">
        <v>203</v>
      </c>
      <c r="Q29" s="112" t="s">
        <v>203</v>
      </c>
      <c r="R29" s="112" t="s">
        <v>203</v>
      </c>
      <c r="S29" s="112" t="s">
        <v>203</v>
      </c>
      <c r="T29" s="112" t="s">
        <v>203</v>
      </c>
      <c r="U29" s="112" t="s">
        <v>203</v>
      </c>
      <c r="V29" s="112" t="s">
        <v>203</v>
      </c>
      <c r="W29" s="112" t="s">
        <v>203</v>
      </c>
      <c r="X29" s="112" t="s">
        <v>203</v>
      </c>
      <c r="Y29" s="112" t="s">
        <v>203</v>
      </c>
      <c r="Z29" s="112" t="s">
        <v>203</v>
      </c>
      <c r="AA29" s="112" t="s">
        <v>203</v>
      </c>
      <c r="AB29" s="112" t="s">
        <v>203</v>
      </c>
      <c r="AC29" s="287" t="s">
        <v>203</v>
      </c>
      <c r="AD29" s="112" t="s">
        <v>203</v>
      </c>
      <c r="AE29" s="287" t="s">
        <v>203</v>
      </c>
      <c r="AF29" s="112" t="s">
        <v>203</v>
      </c>
      <c r="AG29" s="261" t="s">
        <v>203</v>
      </c>
      <c r="AH29" s="112" t="s">
        <v>203</v>
      </c>
      <c r="AI29" s="287" t="s">
        <v>203</v>
      </c>
      <c r="AJ29" s="112" t="s">
        <v>203</v>
      </c>
      <c r="AK29" s="112" t="s">
        <v>203</v>
      </c>
    </row>
    <row r="30" spans="1:37" ht="32" hidden="1" outlineLevel="1">
      <c r="A30" s="6" t="s">
        <v>53</v>
      </c>
      <c r="B30" s="5" t="s">
        <v>54</v>
      </c>
      <c r="C30" s="112" t="s">
        <v>203</v>
      </c>
      <c r="D30" s="112" t="s">
        <v>203</v>
      </c>
      <c r="E30" s="112" t="s">
        <v>203</v>
      </c>
      <c r="F30" s="112" t="s">
        <v>203</v>
      </c>
      <c r="G30" s="112" t="s">
        <v>203</v>
      </c>
      <c r="H30" s="287" t="s">
        <v>203</v>
      </c>
      <c r="I30" s="112" t="s">
        <v>203</v>
      </c>
      <c r="J30" s="112" t="s">
        <v>203</v>
      </c>
      <c r="K30" s="287" t="s">
        <v>203</v>
      </c>
      <c r="L30" s="112" t="s">
        <v>203</v>
      </c>
      <c r="M30" s="287" t="s">
        <v>203</v>
      </c>
      <c r="N30" s="287" t="s">
        <v>203</v>
      </c>
      <c r="O30" s="112" t="s">
        <v>203</v>
      </c>
      <c r="P30" s="112" t="s">
        <v>203</v>
      </c>
      <c r="Q30" s="112" t="s">
        <v>203</v>
      </c>
      <c r="R30" s="112" t="s">
        <v>203</v>
      </c>
      <c r="S30" s="112" t="s">
        <v>203</v>
      </c>
      <c r="T30" s="112" t="s">
        <v>203</v>
      </c>
      <c r="U30" s="112" t="s">
        <v>203</v>
      </c>
      <c r="V30" s="112" t="s">
        <v>203</v>
      </c>
      <c r="W30" s="112" t="s">
        <v>203</v>
      </c>
      <c r="X30" s="112" t="s">
        <v>203</v>
      </c>
      <c r="Y30" s="112" t="s">
        <v>203</v>
      </c>
      <c r="Z30" s="112" t="s">
        <v>203</v>
      </c>
      <c r="AA30" s="112" t="s">
        <v>203</v>
      </c>
      <c r="AB30" s="112" t="s">
        <v>203</v>
      </c>
      <c r="AC30" s="287" t="s">
        <v>203</v>
      </c>
      <c r="AD30" s="112" t="s">
        <v>203</v>
      </c>
      <c r="AE30" s="287" t="s">
        <v>203</v>
      </c>
      <c r="AF30" s="112" t="s">
        <v>203</v>
      </c>
      <c r="AG30" s="261" t="s">
        <v>203</v>
      </c>
      <c r="AH30" s="112" t="s">
        <v>203</v>
      </c>
      <c r="AI30" s="287" t="s">
        <v>203</v>
      </c>
      <c r="AJ30" s="112" t="s">
        <v>203</v>
      </c>
      <c r="AK30" s="112" t="s">
        <v>203</v>
      </c>
    </row>
    <row r="31" spans="1:37" ht="32" hidden="1" outlineLevel="1">
      <c r="A31" s="6" t="s">
        <v>55</v>
      </c>
      <c r="B31" s="5" t="s">
        <v>56</v>
      </c>
      <c r="C31" s="112" t="s">
        <v>203</v>
      </c>
      <c r="D31" s="112" t="s">
        <v>203</v>
      </c>
      <c r="E31" s="112" t="s">
        <v>203</v>
      </c>
      <c r="F31" s="112" t="s">
        <v>203</v>
      </c>
      <c r="G31" s="112" t="s">
        <v>203</v>
      </c>
      <c r="H31" s="287" t="s">
        <v>203</v>
      </c>
      <c r="I31" s="112" t="s">
        <v>203</v>
      </c>
      <c r="J31" s="112" t="s">
        <v>203</v>
      </c>
      <c r="K31" s="287" t="s">
        <v>203</v>
      </c>
      <c r="L31" s="112" t="s">
        <v>203</v>
      </c>
      <c r="M31" s="287" t="s">
        <v>203</v>
      </c>
      <c r="N31" s="287" t="s">
        <v>203</v>
      </c>
      <c r="O31" s="112" t="s">
        <v>203</v>
      </c>
      <c r="P31" s="112" t="s">
        <v>203</v>
      </c>
      <c r="Q31" s="112" t="s">
        <v>203</v>
      </c>
      <c r="R31" s="112" t="s">
        <v>203</v>
      </c>
      <c r="S31" s="112" t="s">
        <v>203</v>
      </c>
      <c r="T31" s="112" t="s">
        <v>203</v>
      </c>
      <c r="U31" s="112" t="s">
        <v>203</v>
      </c>
      <c r="V31" s="112" t="s">
        <v>203</v>
      </c>
      <c r="W31" s="112" t="s">
        <v>203</v>
      </c>
      <c r="X31" s="112" t="s">
        <v>203</v>
      </c>
      <c r="Y31" s="112" t="s">
        <v>203</v>
      </c>
      <c r="Z31" s="112" t="s">
        <v>203</v>
      </c>
      <c r="AA31" s="112" t="s">
        <v>203</v>
      </c>
      <c r="AB31" s="112" t="s">
        <v>203</v>
      </c>
      <c r="AC31" s="287" t="s">
        <v>203</v>
      </c>
      <c r="AD31" s="112" t="s">
        <v>203</v>
      </c>
      <c r="AE31" s="287" t="s">
        <v>203</v>
      </c>
      <c r="AF31" s="112" t="s">
        <v>203</v>
      </c>
      <c r="AG31" s="261" t="s">
        <v>203</v>
      </c>
      <c r="AH31" s="112" t="s">
        <v>203</v>
      </c>
      <c r="AI31" s="287" t="s">
        <v>203</v>
      </c>
      <c r="AJ31" s="112" t="s">
        <v>203</v>
      </c>
      <c r="AK31" s="112" t="s">
        <v>203</v>
      </c>
    </row>
    <row r="32" spans="1:37" ht="48" hidden="1" outlineLevel="1">
      <c r="A32" s="6" t="s">
        <v>57</v>
      </c>
      <c r="B32" s="5" t="s">
        <v>58</v>
      </c>
      <c r="C32" s="112" t="s">
        <v>203</v>
      </c>
      <c r="D32" s="112" t="s">
        <v>203</v>
      </c>
      <c r="E32" s="112" t="s">
        <v>203</v>
      </c>
      <c r="F32" s="112" t="s">
        <v>203</v>
      </c>
      <c r="G32" s="112" t="s">
        <v>203</v>
      </c>
      <c r="H32" s="287" t="s">
        <v>203</v>
      </c>
      <c r="I32" s="112" t="s">
        <v>203</v>
      </c>
      <c r="J32" s="112" t="s">
        <v>203</v>
      </c>
      <c r="K32" s="287" t="s">
        <v>203</v>
      </c>
      <c r="L32" s="112" t="s">
        <v>203</v>
      </c>
      <c r="M32" s="287" t="s">
        <v>203</v>
      </c>
      <c r="N32" s="287" t="s">
        <v>203</v>
      </c>
      <c r="O32" s="112" t="s">
        <v>203</v>
      </c>
      <c r="P32" s="112" t="s">
        <v>203</v>
      </c>
      <c r="Q32" s="112" t="s">
        <v>203</v>
      </c>
      <c r="R32" s="112" t="s">
        <v>203</v>
      </c>
      <c r="S32" s="112" t="s">
        <v>203</v>
      </c>
      <c r="T32" s="112" t="s">
        <v>203</v>
      </c>
      <c r="U32" s="112" t="s">
        <v>203</v>
      </c>
      <c r="V32" s="112" t="s">
        <v>203</v>
      </c>
      <c r="W32" s="112" t="s">
        <v>203</v>
      </c>
      <c r="X32" s="112" t="s">
        <v>203</v>
      </c>
      <c r="Y32" s="112" t="s">
        <v>203</v>
      </c>
      <c r="Z32" s="112" t="s">
        <v>203</v>
      </c>
      <c r="AA32" s="112" t="s">
        <v>203</v>
      </c>
      <c r="AB32" s="112" t="s">
        <v>203</v>
      </c>
      <c r="AC32" s="287" t="s">
        <v>203</v>
      </c>
      <c r="AD32" s="112" t="s">
        <v>203</v>
      </c>
      <c r="AE32" s="287" t="s">
        <v>203</v>
      </c>
      <c r="AF32" s="112" t="s">
        <v>203</v>
      </c>
      <c r="AG32" s="261" t="s">
        <v>203</v>
      </c>
      <c r="AH32" s="112" t="s">
        <v>203</v>
      </c>
      <c r="AI32" s="287" t="s">
        <v>203</v>
      </c>
      <c r="AJ32" s="112" t="s">
        <v>203</v>
      </c>
      <c r="AK32" s="112" t="s">
        <v>203</v>
      </c>
    </row>
    <row r="33" spans="1:37" ht="32" hidden="1" outlineLevel="1">
      <c r="A33" s="6" t="s">
        <v>59</v>
      </c>
      <c r="B33" s="5" t="s">
        <v>60</v>
      </c>
      <c r="C33" s="112" t="s">
        <v>203</v>
      </c>
      <c r="D33" s="112" t="s">
        <v>203</v>
      </c>
      <c r="E33" s="112" t="s">
        <v>203</v>
      </c>
      <c r="F33" s="112" t="s">
        <v>203</v>
      </c>
      <c r="G33" s="112" t="s">
        <v>203</v>
      </c>
      <c r="H33" s="287" t="s">
        <v>203</v>
      </c>
      <c r="I33" s="112" t="s">
        <v>203</v>
      </c>
      <c r="J33" s="112" t="s">
        <v>203</v>
      </c>
      <c r="K33" s="287" t="s">
        <v>203</v>
      </c>
      <c r="L33" s="112" t="s">
        <v>203</v>
      </c>
      <c r="M33" s="287" t="s">
        <v>203</v>
      </c>
      <c r="N33" s="287" t="s">
        <v>203</v>
      </c>
      <c r="O33" s="112" t="s">
        <v>203</v>
      </c>
      <c r="P33" s="112" t="s">
        <v>203</v>
      </c>
      <c r="Q33" s="112" t="s">
        <v>203</v>
      </c>
      <c r="R33" s="112" t="s">
        <v>203</v>
      </c>
      <c r="S33" s="112" t="s">
        <v>203</v>
      </c>
      <c r="T33" s="112" t="s">
        <v>203</v>
      </c>
      <c r="U33" s="112" t="s">
        <v>203</v>
      </c>
      <c r="V33" s="112" t="s">
        <v>203</v>
      </c>
      <c r="W33" s="112" t="s">
        <v>203</v>
      </c>
      <c r="X33" s="112" t="s">
        <v>203</v>
      </c>
      <c r="Y33" s="112" t="s">
        <v>203</v>
      </c>
      <c r="Z33" s="112" t="s">
        <v>203</v>
      </c>
      <c r="AA33" s="112" t="s">
        <v>203</v>
      </c>
      <c r="AB33" s="112" t="s">
        <v>203</v>
      </c>
      <c r="AC33" s="287" t="s">
        <v>203</v>
      </c>
      <c r="AD33" s="112" t="s">
        <v>203</v>
      </c>
      <c r="AE33" s="287" t="s">
        <v>203</v>
      </c>
      <c r="AF33" s="112" t="s">
        <v>203</v>
      </c>
      <c r="AG33" s="261" t="s">
        <v>203</v>
      </c>
      <c r="AH33" s="112" t="s">
        <v>203</v>
      </c>
      <c r="AI33" s="287" t="s">
        <v>203</v>
      </c>
      <c r="AJ33" s="112" t="s">
        <v>203</v>
      </c>
      <c r="AK33" s="112" t="s">
        <v>203</v>
      </c>
    </row>
    <row r="34" spans="1:37" ht="32" hidden="1" outlineLevel="1">
      <c r="A34" s="6" t="s">
        <v>61</v>
      </c>
      <c r="B34" s="5" t="s">
        <v>62</v>
      </c>
      <c r="C34" s="112" t="s">
        <v>203</v>
      </c>
      <c r="D34" s="112" t="s">
        <v>203</v>
      </c>
      <c r="E34" s="112" t="s">
        <v>203</v>
      </c>
      <c r="F34" s="112" t="s">
        <v>203</v>
      </c>
      <c r="G34" s="112" t="s">
        <v>203</v>
      </c>
      <c r="H34" s="287" t="s">
        <v>203</v>
      </c>
      <c r="I34" s="112" t="s">
        <v>203</v>
      </c>
      <c r="J34" s="112" t="s">
        <v>203</v>
      </c>
      <c r="K34" s="287" t="s">
        <v>203</v>
      </c>
      <c r="L34" s="112" t="s">
        <v>203</v>
      </c>
      <c r="M34" s="287" t="s">
        <v>203</v>
      </c>
      <c r="N34" s="287" t="s">
        <v>203</v>
      </c>
      <c r="O34" s="112" t="s">
        <v>203</v>
      </c>
      <c r="P34" s="112" t="s">
        <v>203</v>
      </c>
      <c r="Q34" s="112" t="s">
        <v>203</v>
      </c>
      <c r="R34" s="112" t="s">
        <v>203</v>
      </c>
      <c r="S34" s="112" t="s">
        <v>203</v>
      </c>
      <c r="T34" s="112" t="s">
        <v>203</v>
      </c>
      <c r="U34" s="112" t="s">
        <v>203</v>
      </c>
      <c r="V34" s="112" t="s">
        <v>203</v>
      </c>
      <c r="W34" s="112" t="s">
        <v>203</v>
      </c>
      <c r="X34" s="112" t="s">
        <v>203</v>
      </c>
      <c r="Y34" s="112" t="s">
        <v>203</v>
      </c>
      <c r="Z34" s="112" t="s">
        <v>203</v>
      </c>
      <c r="AA34" s="112" t="s">
        <v>203</v>
      </c>
      <c r="AB34" s="112" t="s">
        <v>203</v>
      </c>
      <c r="AC34" s="287" t="s">
        <v>203</v>
      </c>
      <c r="AD34" s="112" t="s">
        <v>203</v>
      </c>
      <c r="AE34" s="287" t="s">
        <v>203</v>
      </c>
      <c r="AF34" s="112" t="s">
        <v>203</v>
      </c>
      <c r="AG34" s="261" t="s">
        <v>203</v>
      </c>
      <c r="AH34" s="112" t="s">
        <v>203</v>
      </c>
      <c r="AI34" s="287" t="s">
        <v>203</v>
      </c>
      <c r="AJ34" s="112" t="s">
        <v>203</v>
      </c>
      <c r="AK34" s="112" t="s">
        <v>203</v>
      </c>
    </row>
    <row r="35" spans="1:37" ht="32" hidden="1" outlineLevel="1">
      <c r="A35" s="6" t="s">
        <v>63</v>
      </c>
      <c r="B35" s="5" t="s">
        <v>64</v>
      </c>
      <c r="C35" s="112" t="s">
        <v>203</v>
      </c>
      <c r="D35" s="112" t="s">
        <v>203</v>
      </c>
      <c r="E35" s="112" t="s">
        <v>203</v>
      </c>
      <c r="F35" s="112" t="s">
        <v>203</v>
      </c>
      <c r="G35" s="112" t="s">
        <v>203</v>
      </c>
      <c r="H35" s="287" t="s">
        <v>203</v>
      </c>
      <c r="I35" s="112" t="s">
        <v>203</v>
      </c>
      <c r="J35" s="112" t="s">
        <v>203</v>
      </c>
      <c r="K35" s="287" t="s">
        <v>203</v>
      </c>
      <c r="L35" s="112" t="s">
        <v>203</v>
      </c>
      <c r="M35" s="287" t="s">
        <v>203</v>
      </c>
      <c r="N35" s="287" t="s">
        <v>203</v>
      </c>
      <c r="O35" s="112" t="s">
        <v>203</v>
      </c>
      <c r="P35" s="112" t="s">
        <v>203</v>
      </c>
      <c r="Q35" s="112" t="s">
        <v>203</v>
      </c>
      <c r="R35" s="112" t="s">
        <v>203</v>
      </c>
      <c r="S35" s="112" t="s">
        <v>203</v>
      </c>
      <c r="T35" s="112" t="s">
        <v>203</v>
      </c>
      <c r="U35" s="112" t="s">
        <v>203</v>
      </c>
      <c r="V35" s="112" t="s">
        <v>203</v>
      </c>
      <c r="W35" s="112" t="s">
        <v>203</v>
      </c>
      <c r="X35" s="112" t="s">
        <v>203</v>
      </c>
      <c r="Y35" s="112" t="s">
        <v>203</v>
      </c>
      <c r="Z35" s="112" t="s">
        <v>203</v>
      </c>
      <c r="AA35" s="112" t="s">
        <v>203</v>
      </c>
      <c r="AB35" s="112" t="s">
        <v>203</v>
      </c>
      <c r="AC35" s="287" t="s">
        <v>203</v>
      </c>
      <c r="AD35" s="112" t="s">
        <v>203</v>
      </c>
      <c r="AE35" s="287" t="s">
        <v>203</v>
      </c>
      <c r="AF35" s="112" t="s">
        <v>203</v>
      </c>
      <c r="AG35" s="261" t="s">
        <v>203</v>
      </c>
      <c r="AH35" s="112" t="s">
        <v>203</v>
      </c>
      <c r="AI35" s="287" t="s">
        <v>203</v>
      </c>
      <c r="AJ35" s="112" t="s">
        <v>203</v>
      </c>
      <c r="AK35" s="112" t="s">
        <v>203</v>
      </c>
    </row>
    <row r="36" spans="1:37" ht="64" hidden="1" outlineLevel="1">
      <c r="A36" s="6" t="s">
        <v>63</v>
      </c>
      <c r="B36" s="5" t="s">
        <v>65</v>
      </c>
      <c r="C36" s="112" t="s">
        <v>203</v>
      </c>
      <c r="D36" s="112" t="s">
        <v>203</v>
      </c>
      <c r="E36" s="112" t="s">
        <v>203</v>
      </c>
      <c r="F36" s="112" t="s">
        <v>203</v>
      </c>
      <c r="G36" s="112" t="s">
        <v>203</v>
      </c>
      <c r="H36" s="287" t="s">
        <v>203</v>
      </c>
      <c r="I36" s="112" t="s">
        <v>203</v>
      </c>
      <c r="J36" s="112" t="s">
        <v>203</v>
      </c>
      <c r="K36" s="287" t="s">
        <v>203</v>
      </c>
      <c r="L36" s="112" t="s">
        <v>203</v>
      </c>
      <c r="M36" s="287" t="s">
        <v>203</v>
      </c>
      <c r="N36" s="287" t="s">
        <v>203</v>
      </c>
      <c r="O36" s="112" t="s">
        <v>203</v>
      </c>
      <c r="P36" s="112" t="s">
        <v>203</v>
      </c>
      <c r="Q36" s="112" t="s">
        <v>203</v>
      </c>
      <c r="R36" s="112" t="s">
        <v>203</v>
      </c>
      <c r="S36" s="112" t="s">
        <v>203</v>
      </c>
      <c r="T36" s="112" t="s">
        <v>203</v>
      </c>
      <c r="U36" s="112" t="s">
        <v>203</v>
      </c>
      <c r="V36" s="112" t="s">
        <v>203</v>
      </c>
      <c r="W36" s="112" t="s">
        <v>203</v>
      </c>
      <c r="X36" s="112" t="s">
        <v>203</v>
      </c>
      <c r="Y36" s="112" t="s">
        <v>203</v>
      </c>
      <c r="Z36" s="112" t="s">
        <v>203</v>
      </c>
      <c r="AA36" s="112" t="s">
        <v>203</v>
      </c>
      <c r="AB36" s="112" t="s">
        <v>203</v>
      </c>
      <c r="AC36" s="287" t="s">
        <v>203</v>
      </c>
      <c r="AD36" s="112" t="s">
        <v>203</v>
      </c>
      <c r="AE36" s="287" t="s">
        <v>203</v>
      </c>
      <c r="AF36" s="112" t="s">
        <v>203</v>
      </c>
      <c r="AG36" s="261" t="s">
        <v>203</v>
      </c>
      <c r="AH36" s="112" t="s">
        <v>203</v>
      </c>
      <c r="AI36" s="287" t="s">
        <v>203</v>
      </c>
      <c r="AJ36" s="112" t="s">
        <v>203</v>
      </c>
      <c r="AK36" s="112" t="s">
        <v>203</v>
      </c>
    </row>
    <row r="37" spans="1:37" ht="64" hidden="1" outlineLevel="1">
      <c r="A37" s="6" t="s">
        <v>63</v>
      </c>
      <c r="B37" s="5" t="s">
        <v>66</v>
      </c>
      <c r="C37" s="112" t="s">
        <v>203</v>
      </c>
      <c r="D37" s="112" t="s">
        <v>203</v>
      </c>
      <c r="E37" s="112" t="s">
        <v>203</v>
      </c>
      <c r="F37" s="112" t="s">
        <v>203</v>
      </c>
      <c r="G37" s="112" t="s">
        <v>203</v>
      </c>
      <c r="H37" s="287" t="s">
        <v>203</v>
      </c>
      <c r="I37" s="112" t="s">
        <v>203</v>
      </c>
      <c r="J37" s="112" t="s">
        <v>203</v>
      </c>
      <c r="K37" s="287" t="s">
        <v>203</v>
      </c>
      <c r="L37" s="112" t="s">
        <v>203</v>
      </c>
      <c r="M37" s="287" t="s">
        <v>203</v>
      </c>
      <c r="N37" s="287" t="s">
        <v>203</v>
      </c>
      <c r="O37" s="112" t="s">
        <v>203</v>
      </c>
      <c r="P37" s="112" t="s">
        <v>203</v>
      </c>
      <c r="Q37" s="112" t="s">
        <v>203</v>
      </c>
      <c r="R37" s="112" t="s">
        <v>203</v>
      </c>
      <c r="S37" s="112" t="s">
        <v>203</v>
      </c>
      <c r="T37" s="112" t="s">
        <v>203</v>
      </c>
      <c r="U37" s="112" t="s">
        <v>203</v>
      </c>
      <c r="V37" s="112" t="s">
        <v>203</v>
      </c>
      <c r="W37" s="112" t="s">
        <v>203</v>
      </c>
      <c r="X37" s="112" t="s">
        <v>203</v>
      </c>
      <c r="Y37" s="112" t="s">
        <v>203</v>
      </c>
      <c r="Z37" s="112" t="s">
        <v>203</v>
      </c>
      <c r="AA37" s="112" t="s">
        <v>203</v>
      </c>
      <c r="AB37" s="112" t="s">
        <v>203</v>
      </c>
      <c r="AC37" s="287" t="s">
        <v>203</v>
      </c>
      <c r="AD37" s="112" t="s">
        <v>203</v>
      </c>
      <c r="AE37" s="287" t="s">
        <v>203</v>
      </c>
      <c r="AF37" s="112" t="s">
        <v>203</v>
      </c>
      <c r="AG37" s="261" t="s">
        <v>203</v>
      </c>
      <c r="AH37" s="112" t="s">
        <v>203</v>
      </c>
      <c r="AI37" s="287" t="s">
        <v>203</v>
      </c>
      <c r="AJ37" s="112" t="s">
        <v>203</v>
      </c>
      <c r="AK37" s="112" t="s">
        <v>203</v>
      </c>
    </row>
    <row r="38" spans="1:37" ht="64" hidden="1" outlineLevel="1">
      <c r="A38" s="6" t="s">
        <v>63</v>
      </c>
      <c r="B38" s="5" t="s">
        <v>67</v>
      </c>
      <c r="C38" s="112" t="s">
        <v>203</v>
      </c>
      <c r="D38" s="112" t="s">
        <v>203</v>
      </c>
      <c r="E38" s="112" t="s">
        <v>203</v>
      </c>
      <c r="F38" s="112" t="s">
        <v>203</v>
      </c>
      <c r="G38" s="112" t="s">
        <v>203</v>
      </c>
      <c r="H38" s="287" t="s">
        <v>203</v>
      </c>
      <c r="I38" s="112" t="s">
        <v>203</v>
      </c>
      <c r="J38" s="112" t="s">
        <v>203</v>
      </c>
      <c r="K38" s="287" t="s">
        <v>203</v>
      </c>
      <c r="L38" s="112" t="s">
        <v>203</v>
      </c>
      <c r="M38" s="287" t="s">
        <v>203</v>
      </c>
      <c r="N38" s="287" t="s">
        <v>203</v>
      </c>
      <c r="O38" s="112" t="s">
        <v>203</v>
      </c>
      <c r="P38" s="112" t="s">
        <v>203</v>
      </c>
      <c r="Q38" s="112" t="s">
        <v>203</v>
      </c>
      <c r="R38" s="112" t="s">
        <v>203</v>
      </c>
      <c r="S38" s="112" t="s">
        <v>203</v>
      </c>
      <c r="T38" s="112" t="s">
        <v>203</v>
      </c>
      <c r="U38" s="112" t="s">
        <v>203</v>
      </c>
      <c r="V38" s="112" t="s">
        <v>203</v>
      </c>
      <c r="W38" s="112" t="s">
        <v>203</v>
      </c>
      <c r="X38" s="112" t="s">
        <v>203</v>
      </c>
      <c r="Y38" s="112" t="s">
        <v>203</v>
      </c>
      <c r="Z38" s="112" t="s">
        <v>203</v>
      </c>
      <c r="AA38" s="112" t="s">
        <v>203</v>
      </c>
      <c r="AB38" s="112" t="s">
        <v>203</v>
      </c>
      <c r="AC38" s="287" t="s">
        <v>203</v>
      </c>
      <c r="AD38" s="112" t="s">
        <v>203</v>
      </c>
      <c r="AE38" s="287" t="s">
        <v>203</v>
      </c>
      <c r="AF38" s="112" t="s">
        <v>203</v>
      </c>
      <c r="AG38" s="261" t="s">
        <v>203</v>
      </c>
      <c r="AH38" s="112" t="s">
        <v>203</v>
      </c>
      <c r="AI38" s="287" t="s">
        <v>203</v>
      </c>
      <c r="AJ38" s="112" t="s">
        <v>203</v>
      </c>
      <c r="AK38" s="112" t="s">
        <v>203</v>
      </c>
    </row>
    <row r="39" spans="1:37" ht="32" hidden="1" outlineLevel="1">
      <c r="A39" s="6" t="s">
        <v>68</v>
      </c>
      <c r="B39" s="5" t="s">
        <v>64</v>
      </c>
      <c r="C39" s="112" t="s">
        <v>203</v>
      </c>
      <c r="D39" s="112" t="s">
        <v>203</v>
      </c>
      <c r="E39" s="112" t="s">
        <v>203</v>
      </c>
      <c r="F39" s="112" t="s">
        <v>203</v>
      </c>
      <c r="G39" s="112" t="s">
        <v>203</v>
      </c>
      <c r="H39" s="287" t="s">
        <v>203</v>
      </c>
      <c r="I39" s="112" t="s">
        <v>203</v>
      </c>
      <c r="J39" s="112" t="s">
        <v>203</v>
      </c>
      <c r="K39" s="287" t="s">
        <v>203</v>
      </c>
      <c r="L39" s="112" t="s">
        <v>203</v>
      </c>
      <c r="M39" s="287" t="s">
        <v>203</v>
      </c>
      <c r="N39" s="287" t="s">
        <v>203</v>
      </c>
      <c r="O39" s="112" t="s">
        <v>203</v>
      </c>
      <c r="P39" s="112" t="s">
        <v>203</v>
      </c>
      <c r="Q39" s="112" t="s">
        <v>203</v>
      </c>
      <c r="R39" s="112" t="s">
        <v>203</v>
      </c>
      <c r="S39" s="112" t="s">
        <v>203</v>
      </c>
      <c r="T39" s="112" t="s">
        <v>203</v>
      </c>
      <c r="U39" s="112" t="s">
        <v>203</v>
      </c>
      <c r="V39" s="112" t="s">
        <v>203</v>
      </c>
      <c r="W39" s="112" t="s">
        <v>203</v>
      </c>
      <c r="X39" s="112" t="s">
        <v>203</v>
      </c>
      <c r="Y39" s="112" t="s">
        <v>203</v>
      </c>
      <c r="Z39" s="112" t="s">
        <v>203</v>
      </c>
      <c r="AA39" s="112" t="s">
        <v>203</v>
      </c>
      <c r="AB39" s="112" t="s">
        <v>203</v>
      </c>
      <c r="AC39" s="287" t="s">
        <v>203</v>
      </c>
      <c r="AD39" s="112" t="s">
        <v>203</v>
      </c>
      <c r="AE39" s="287" t="s">
        <v>203</v>
      </c>
      <c r="AF39" s="112" t="s">
        <v>203</v>
      </c>
      <c r="AG39" s="261" t="s">
        <v>203</v>
      </c>
      <c r="AH39" s="112" t="s">
        <v>203</v>
      </c>
      <c r="AI39" s="287" t="s">
        <v>203</v>
      </c>
      <c r="AJ39" s="112" t="s">
        <v>203</v>
      </c>
      <c r="AK39" s="112" t="s">
        <v>203</v>
      </c>
    </row>
    <row r="40" spans="1:37" ht="64" hidden="1" outlineLevel="1">
      <c r="A40" s="6" t="s">
        <v>68</v>
      </c>
      <c r="B40" s="5" t="s">
        <v>65</v>
      </c>
      <c r="C40" s="112" t="s">
        <v>203</v>
      </c>
      <c r="D40" s="112" t="s">
        <v>203</v>
      </c>
      <c r="E40" s="112" t="s">
        <v>203</v>
      </c>
      <c r="F40" s="112" t="s">
        <v>203</v>
      </c>
      <c r="G40" s="112" t="s">
        <v>203</v>
      </c>
      <c r="H40" s="287" t="s">
        <v>203</v>
      </c>
      <c r="I40" s="112" t="s">
        <v>203</v>
      </c>
      <c r="J40" s="112" t="s">
        <v>203</v>
      </c>
      <c r="K40" s="287" t="s">
        <v>203</v>
      </c>
      <c r="L40" s="112" t="s">
        <v>203</v>
      </c>
      <c r="M40" s="287" t="s">
        <v>203</v>
      </c>
      <c r="N40" s="287" t="s">
        <v>203</v>
      </c>
      <c r="O40" s="112" t="s">
        <v>203</v>
      </c>
      <c r="P40" s="112" t="s">
        <v>203</v>
      </c>
      <c r="Q40" s="112" t="s">
        <v>203</v>
      </c>
      <c r="R40" s="112" t="s">
        <v>203</v>
      </c>
      <c r="S40" s="112" t="s">
        <v>203</v>
      </c>
      <c r="T40" s="112" t="s">
        <v>203</v>
      </c>
      <c r="U40" s="112" t="s">
        <v>203</v>
      </c>
      <c r="V40" s="112" t="s">
        <v>203</v>
      </c>
      <c r="W40" s="112" t="s">
        <v>203</v>
      </c>
      <c r="X40" s="112" t="s">
        <v>203</v>
      </c>
      <c r="Y40" s="112" t="s">
        <v>203</v>
      </c>
      <c r="Z40" s="112" t="s">
        <v>203</v>
      </c>
      <c r="AA40" s="112" t="s">
        <v>203</v>
      </c>
      <c r="AB40" s="112" t="s">
        <v>203</v>
      </c>
      <c r="AC40" s="287" t="s">
        <v>203</v>
      </c>
      <c r="AD40" s="112" t="s">
        <v>203</v>
      </c>
      <c r="AE40" s="287" t="s">
        <v>203</v>
      </c>
      <c r="AF40" s="112" t="s">
        <v>203</v>
      </c>
      <c r="AG40" s="261" t="s">
        <v>203</v>
      </c>
      <c r="AH40" s="112" t="s">
        <v>203</v>
      </c>
      <c r="AI40" s="287" t="s">
        <v>203</v>
      </c>
      <c r="AJ40" s="112" t="s">
        <v>203</v>
      </c>
      <c r="AK40" s="112" t="s">
        <v>203</v>
      </c>
    </row>
    <row r="41" spans="1:37" ht="64" hidden="1" outlineLevel="1">
      <c r="A41" s="6" t="s">
        <v>68</v>
      </c>
      <c r="B41" s="5" t="s">
        <v>66</v>
      </c>
      <c r="C41" s="112" t="s">
        <v>203</v>
      </c>
      <c r="D41" s="112" t="s">
        <v>203</v>
      </c>
      <c r="E41" s="112" t="s">
        <v>203</v>
      </c>
      <c r="F41" s="112" t="s">
        <v>203</v>
      </c>
      <c r="G41" s="112" t="s">
        <v>203</v>
      </c>
      <c r="H41" s="287" t="s">
        <v>203</v>
      </c>
      <c r="I41" s="112" t="s">
        <v>203</v>
      </c>
      <c r="J41" s="112" t="s">
        <v>203</v>
      </c>
      <c r="K41" s="287" t="s">
        <v>203</v>
      </c>
      <c r="L41" s="112" t="s">
        <v>203</v>
      </c>
      <c r="M41" s="287" t="s">
        <v>203</v>
      </c>
      <c r="N41" s="287" t="s">
        <v>203</v>
      </c>
      <c r="O41" s="112" t="s">
        <v>203</v>
      </c>
      <c r="P41" s="112" t="s">
        <v>203</v>
      </c>
      <c r="Q41" s="112" t="s">
        <v>203</v>
      </c>
      <c r="R41" s="112" t="s">
        <v>203</v>
      </c>
      <c r="S41" s="112" t="s">
        <v>203</v>
      </c>
      <c r="T41" s="112" t="s">
        <v>203</v>
      </c>
      <c r="U41" s="112" t="s">
        <v>203</v>
      </c>
      <c r="V41" s="112" t="s">
        <v>203</v>
      </c>
      <c r="W41" s="112" t="s">
        <v>203</v>
      </c>
      <c r="X41" s="112" t="s">
        <v>203</v>
      </c>
      <c r="Y41" s="112" t="s">
        <v>203</v>
      </c>
      <c r="Z41" s="112" t="s">
        <v>203</v>
      </c>
      <c r="AA41" s="112" t="s">
        <v>203</v>
      </c>
      <c r="AB41" s="112" t="s">
        <v>203</v>
      </c>
      <c r="AC41" s="287" t="s">
        <v>203</v>
      </c>
      <c r="AD41" s="112" t="s">
        <v>203</v>
      </c>
      <c r="AE41" s="287" t="s">
        <v>203</v>
      </c>
      <c r="AF41" s="112" t="s">
        <v>203</v>
      </c>
      <c r="AG41" s="261" t="s">
        <v>203</v>
      </c>
      <c r="AH41" s="112" t="s">
        <v>203</v>
      </c>
      <c r="AI41" s="287" t="s">
        <v>203</v>
      </c>
      <c r="AJ41" s="112" t="s">
        <v>203</v>
      </c>
      <c r="AK41" s="112" t="s">
        <v>203</v>
      </c>
    </row>
    <row r="42" spans="1:37" ht="64" hidden="1" outlineLevel="1">
      <c r="A42" s="6" t="s">
        <v>68</v>
      </c>
      <c r="B42" s="5" t="s">
        <v>69</v>
      </c>
      <c r="C42" s="112" t="s">
        <v>203</v>
      </c>
      <c r="D42" s="112" t="s">
        <v>203</v>
      </c>
      <c r="E42" s="112" t="s">
        <v>203</v>
      </c>
      <c r="F42" s="112" t="s">
        <v>203</v>
      </c>
      <c r="G42" s="112" t="s">
        <v>203</v>
      </c>
      <c r="H42" s="287" t="s">
        <v>203</v>
      </c>
      <c r="I42" s="112" t="s">
        <v>203</v>
      </c>
      <c r="J42" s="112" t="s">
        <v>203</v>
      </c>
      <c r="K42" s="287" t="s">
        <v>203</v>
      </c>
      <c r="L42" s="112" t="s">
        <v>203</v>
      </c>
      <c r="M42" s="287" t="s">
        <v>203</v>
      </c>
      <c r="N42" s="287" t="s">
        <v>203</v>
      </c>
      <c r="O42" s="112" t="s">
        <v>203</v>
      </c>
      <c r="P42" s="112" t="s">
        <v>203</v>
      </c>
      <c r="Q42" s="112" t="s">
        <v>203</v>
      </c>
      <c r="R42" s="112" t="s">
        <v>203</v>
      </c>
      <c r="S42" s="112" t="s">
        <v>203</v>
      </c>
      <c r="T42" s="112" t="s">
        <v>203</v>
      </c>
      <c r="U42" s="112" t="s">
        <v>203</v>
      </c>
      <c r="V42" s="112" t="s">
        <v>203</v>
      </c>
      <c r="W42" s="112" t="s">
        <v>203</v>
      </c>
      <c r="X42" s="112" t="s">
        <v>203</v>
      </c>
      <c r="Y42" s="112" t="s">
        <v>203</v>
      </c>
      <c r="Z42" s="112" t="s">
        <v>203</v>
      </c>
      <c r="AA42" s="112" t="s">
        <v>203</v>
      </c>
      <c r="AB42" s="112" t="s">
        <v>203</v>
      </c>
      <c r="AC42" s="287" t="s">
        <v>203</v>
      </c>
      <c r="AD42" s="112" t="s">
        <v>203</v>
      </c>
      <c r="AE42" s="287" t="s">
        <v>203</v>
      </c>
      <c r="AF42" s="112" t="s">
        <v>203</v>
      </c>
      <c r="AG42" s="261" t="s">
        <v>203</v>
      </c>
      <c r="AH42" s="112" t="s">
        <v>203</v>
      </c>
      <c r="AI42" s="287" t="s">
        <v>203</v>
      </c>
      <c r="AJ42" s="112" t="s">
        <v>203</v>
      </c>
      <c r="AK42" s="112" t="s">
        <v>203</v>
      </c>
    </row>
    <row r="43" spans="1:37" s="30" customFormat="1" ht="64" collapsed="1">
      <c r="A43" s="178" t="s">
        <v>70</v>
      </c>
      <c r="B43" s="282" t="s">
        <v>71</v>
      </c>
      <c r="C43" s="35" t="s">
        <v>203</v>
      </c>
      <c r="D43" s="35" t="s">
        <v>203</v>
      </c>
      <c r="E43" s="35" t="s">
        <v>203</v>
      </c>
      <c r="F43" s="35" t="s">
        <v>203</v>
      </c>
      <c r="G43" s="35" t="s">
        <v>203</v>
      </c>
      <c r="H43" s="78">
        <f>H44</f>
        <v>4.5338983050847457</v>
      </c>
      <c r="I43" s="35" t="s">
        <v>203</v>
      </c>
      <c r="J43" s="35" t="s">
        <v>203</v>
      </c>
      <c r="K43" s="78">
        <f>K44</f>
        <v>4.7832627118644071</v>
      </c>
      <c r="L43" s="35">
        <f t="shared" ref="L43:O44" si="2">L44</f>
        <v>0</v>
      </c>
      <c r="M43" s="78">
        <f t="shared" si="2"/>
        <v>1.892741525423729</v>
      </c>
      <c r="N43" s="78">
        <f t="shared" si="2"/>
        <v>2.8905211864406781</v>
      </c>
      <c r="O43" s="35">
        <f t="shared" si="2"/>
        <v>0</v>
      </c>
      <c r="P43" s="35" t="s">
        <v>203</v>
      </c>
      <c r="Q43" s="35" t="s">
        <v>203</v>
      </c>
      <c r="R43" s="35" t="s">
        <v>203</v>
      </c>
      <c r="S43" s="35" t="s">
        <v>203</v>
      </c>
      <c r="T43" s="35" t="s">
        <v>203</v>
      </c>
      <c r="U43" s="35" t="s">
        <v>203</v>
      </c>
      <c r="V43" s="35" t="s">
        <v>203</v>
      </c>
      <c r="W43" s="35" t="s">
        <v>203</v>
      </c>
      <c r="X43" s="35" t="s">
        <v>203</v>
      </c>
      <c r="Y43" s="35" t="s">
        <v>203</v>
      </c>
      <c r="Z43" s="35" t="s">
        <v>203</v>
      </c>
      <c r="AA43" s="35" t="s">
        <v>203</v>
      </c>
      <c r="AB43" s="35" t="s">
        <v>203</v>
      </c>
      <c r="AC43" s="78">
        <f>AC44</f>
        <v>4.7832627118644071</v>
      </c>
      <c r="AD43" s="35" t="s">
        <v>203</v>
      </c>
      <c r="AE43" s="78">
        <f>AE44</f>
        <v>0</v>
      </c>
      <c r="AF43" s="35" t="s">
        <v>203</v>
      </c>
      <c r="AG43" s="35" t="str">
        <f>AG44</f>
        <v>нд</v>
      </c>
      <c r="AH43" s="35" t="s">
        <v>203</v>
      </c>
      <c r="AI43" s="78">
        <f>AI44</f>
        <v>4.7832627118644071</v>
      </c>
      <c r="AJ43" s="35" t="s">
        <v>203</v>
      </c>
      <c r="AK43" s="35" t="s">
        <v>203</v>
      </c>
    </row>
    <row r="44" spans="1:37" s="23" customFormat="1" ht="48">
      <c r="A44" s="8" t="s">
        <v>72</v>
      </c>
      <c r="B44" s="9" t="s">
        <v>73</v>
      </c>
      <c r="C44" s="113" t="s">
        <v>203</v>
      </c>
      <c r="D44" s="113" t="s">
        <v>203</v>
      </c>
      <c r="E44" s="113" t="s">
        <v>203</v>
      </c>
      <c r="F44" s="113" t="s">
        <v>203</v>
      </c>
      <c r="G44" s="113" t="s">
        <v>203</v>
      </c>
      <c r="H44" s="24">
        <f>H45</f>
        <v>4.5338983050847457</v>
      </c>
      <c r="I44" s="113" t="s">
        <v>203</v>
      </c>
      <c r="J44" s="113" t="s">
        <v>203</v>
      </c>
      <c r="K44" s="24">
        <f>K45</f>
        <v>4.7832627118644071</v>
      </c>
      <c r="L44" s="24">
        <f t="shared" si="2"/>
        <v>0</v>
      </c>
      <c r="M44" s="24">
        <f t="shared" si="2"/>
        <v>1.892741525423729</v>
      </c>
      <c r="N44" s="24">
        <f t="shared" si="2"/>
        <v>2.8905211864406781</v>
      </c>
      <c r="O44" s="24">
        <f t="shared" si="2"/>
        <v>0</v>
      </c>
      <c r="P44" s="113" t="s">
        <v>203</v>
      </c>
      <c r="Q44" s="113" t="s">
        <v>203</v>
      </c>
      <c r="R44" s="113" t="s">
        <v>203</v>
      </c>
      <c r="S44" s="113" t="s">
        <v>203</v>
      </c>
      <c r="T44" s="113" t="s">
        <v>203</v>
      </c>
      <c r="U44" s="113" t="s">
        <v>203</v>
      </c>
      <c r="V44" s="113" t="s">
        <v>203</v>
      </c>
      <c r="W44" s="113" t="s">
        <v>203</v>
      </c>
      <c r="X44" s="113" t="s">
        <v>203</v>
      </c>
      <c r="Y44" s="113" t="s">
        <v>203</v>
      </c>
      <c r="Z44" s="113" t="s">
        <v>203</v>
      </c>
      <c r="AA44" s="113" t="s">
        <v>203</v>
      </c>
      <c r="AB44" s="113" t="s">
        <v>203</v>
      </c>
      <c r="AC44" s="24">
        <f>AC45</f>
        <v>4.7832627118644071</v>
      </c>
      <c r="AD44" s="113" t="s">
        <v>203</v>
      </c>
      <c r="AE44" s="24">
        <f>AE45</f>
        <v>0</v>
      </c>
      <c r="AF44" s="113" t="s">
        <v>203</v>
      </c>
      <c r="AG44" s="24" t="str">
        <f>AG45</f>
        <v>нд</v>
      </c>
      <c r="AH44" s="113" t="s">
        <v>203</v>
      </c>
      <c r="AI44" s="24">
        <f>AI45</f>
        <v>4.7832627118644071</v>
      </c>
      <c r="AJ44" s="113" t="s">
        <v>203</v>
      </c>
      <c r="AK44" s="113" t="s">
        <v>203</v>
      </c>
    </row>
    <row r="45" spans="1:37" s="26" customFormat="1" ht="41" customHeight="1">
      <c r="A45" s="165" t="s">
        <v>80</v>
      </c>
      <c r="B45" s="284" t="s">
        <v>629</v>
      </c>
      <c r="C45" s="37" t="s">
        <v>203</v>
      </c>
      <c r="D45" s="37" t="s">
        <v>189</v>
      </c>
      <c r="E45" s="37">
        <v>2019</v>
      </c>
      <c r="F45" s="37">
        <v>2019</v>
      </c>
      <c r="G45" s="37" t="s">
        <v>203</v>
      </c>
      <c r="H45" s="77">
        <f>Ф2!H25/1.18</f>
        <v>4.5338983050847457</v>
      </c>
      <c r="I45" s="37" t="s">
        <v>203</v>
      </c>
      <c r="J45" s="37" t="s">
        <v>203</v>
      </c>
      <c r="K45" s="27">
        <f>SUM(L45:O45)</f>
        <v>4.7832627118644071</v>
      </c>
      <c r="L45" s="197">
        <v>0</v>
      </c>
      <c r="M45" s="197">
        <f>2.117*'Ф 17'!E15/1.18</f>
        <v>1.892741525423729</v>
      </c>
      <c r="N45" s="77">
        <f>3.233*'Ф 17'!E15/1.18</f>
        <v>2.8905211864406781</v>
      </c>
      <c r="O45" s="197">
        <v>0</v>
      </c>
      <c r="P45" s="37" t="s">
        <v>203</v>
      </c>
      <c r="Q45" s="37" t="s">
        <v>203</v>
      </c>
      <c r="R45" s="37" t="s">
        <v>203</v>
      </c>
      <c r="S45" s="37" t="s">
        <v>203</v>
      </c>
      <c r="T45" s="37" t="s">
        <v>203</v>
      </c>
      <c r="U45" s="37" t="s">
        <v>203</v>
      </c>
      <c r="V45" s="37" t="s">
        <v>203</v>
      </c>
      <c r="W45" s="37" t="s">
        <v>203</v>
      </c>
      <c r="X45" s="37" t="s">
        <v>203</v>
      </c>
      <c r="Y45" s="37" t="s">
        <v>203</v>
      </c>
      <c r="Z45" s="37" t="s">
        <v>203</v>
      </c>
      <c r="AA45" s="37" t="s">
        <v>203</v>
      </c>
      <c r="AB45" s="37" t="s">
        <v>203</v>
      </c>
      <c r="AC45" s="77">
        <f>K45</f>
        <v>4.7832627118644071</v>
      </c>
      <c r="AD45" s="37" t="s">
        <v>203</v>
      </c>
      <c r="AE45" s="77">
        <v>0</v>
      </c>
      <c r="AF45" s="37" t="s">
        <v>203</v>
      </c>
      <c r="AG45" s="77" t="str">
        <f>Ф2!AG25</f>
        <v>нд</v>
      </c>
      <c r="AH45" s="37" t="s">
        <v>203</v>
      </c>
      <c r="AI45" s="77">
        <f>AC45+AE45</f>
        <v>4.7832627118644071</v>
      </c>
      <c r="AJ45" s="37" t="s">
        <v>203</v>
      </c>
      <c r="AK45" s="37" t="s">
        <v>203</v>
      </c>
    </row>
    <row r="46" spans="1:37" ht="48">
      <c r="A46" s="6" t="s">
        <v>74</v>
      </c>
      <c r="B46" s="5" t="s">
        <v>75</v>
      </c>
      <c r="C46" s="112" t="s">
        <v>203</v>
      </c>
      <c r="D46" s="112" t="s">
        <v>203</v>
      </c>
      <c r="E46" s="112" t="s">
        <v>203</v>
      </c>
      <c r="F46" s="112" t="s">
        <v>203</v>
      </c>
      <c r="G46" s="112" t="s">
        <v>203</v>
      </c>
      <c r="H46" s="112" t="s">
        <v>203</v>
      </c>
      <c r="I46" s="112" t="s">
        <v>203</v>
      </c>
      <c r="J46" s="112" t="s">
        <v>203</v>
      </c>
      <c r="K46" s="112" t="s">
        <v>203</v>
      </c>
      <c r="L46" s="112" t="s">
        <v>203</v>
      </c>
      <c r="M46" s="112" t="s">
        <v>203</v>
      </c>
      <c r="N46" s="112" t="s">
        <v>203</v>
      </c>
      <c r="O46" s="112" t="s">
        <v>203</v>
      </c>
      <c r="P46" s="112" t="s">
        <v>203</v>
      </c>
      <c r="Q46" s="112" t="s">
        <v>203</v>
      </c>
      <c r="R46" s="112" t="s">
        <v>203</v>
      </c>
      <c r="S46" s="112" t="s">
        <v>203</v>
      </c>
      <c r="T46" s="112" t="s">
        <v>203</v>
      </c>
      <c r="U46" s="112" t="s">
        <v>203</v>
      </c>
      <c r="V46" s="112" t="s">
        <v>203</v>
      </c>
      <c r="W46" s="112" t="s">
        <v>203</v>
      </c>
      <c r="X46" s="112" t="s">
        <v>203</v>
      </c>
      <c r="Y46" s="112" t="s">
        <v>203</v>
      </c>
      <c r="Z46" s="112" t="s">
        <v>203</v>
      </c>
      <c r="AA46" s="112" t="s">
        <v>203</v>
      </c>
      <c r="AB46" s="112" t="s">
        <v>203</v>
      </c>
      <c r="AC46" s="261" t="s">
        <v>203</v>
      </c>
      <c r="AD46" s="112" t="s">
        <v>203</v>
      </c>
      <c r="AE46" s="261" t="s">
        <v>203</v>
      </c>
      <c r="AF46" s="112" t="s">
        <v>203</v>
      </c>
      <c r="AG46" s="261" t="s">
        <v>203</v>
      </c>
      <c r="AH46" s="112" t="s">
        <v>203</v>
      </c>
      <c r="AI46" s="261" t="s">
        <v>203</v>
      </c>
      <c r="AJ46" s="112" t="s">
        <v>203</v>
      </c>
      <c r="AK46" s="112" t="s">
        <v>203</v>
      </c>
    </row>
    <row r="47" spans="1:37" s="191" customFormat="1" ht="32">
      <c r="A47" s="179" t="s">
        <v>76</v>
      </c>
      <c r="B47" s="180" t="s">
        <v>77</v>
      </c>
      <c r="C47" s="190" t="s">
        <v>203</v>
      </c>
      <c r="D47" s="190" t="s">
        <v>203</v>
      </c>
      <c r="E47" s="190" t="s">
        <v>203</v>
      </c>
      <c r="F47" s="190" t="s">
        <v>203</v>
      </c>
      <c r="G47" s="190" t="s">
        <v>203</v>
      </c>
      <c r="H47" s="192">
        <f>H48</f>
        <v>2</v>
      </c>
      <c r="I47" s="190" t="s">
        <v>203</v>
      </c>
      <c r="J47" s="190" t="s">
        <v>203</v>
      </c>
      <c r="K47" s="192">
        <f>K48</f>
        <v>2.2176099999999996</v>
      </c>
      <c r="L47" s="192">
        <f t="shared" ref="L47:O49" si="3">L48</f>
        <v>0</v>
      </c>
      <c r="M47" s="192">
        <f t="shared" si="3"/>
        <v>0.5591008262711864</v>
      </c>
      <c r="N47" s="192">
        <f t="shared" si="3"/>
        <v>1.6585091737288133</v>
      </c>
      <c r="O47" s="192">
        <f t="shared" si="3"/>
        <v>0</v>
      </c>
      <c r="P47" s="190" t="s">
        <v>203</v>
      </c>
      <c r="Q47" s="190" t="s">
        <v>203</v>
      </c>
      <c r="R47" s="190" t="s">
        <v>203</v>
      </c>
      <c r="S47" s="190" t="s">
        <v>203</v>
      </c>
      <c r="T47" s="190" t="s">
        <v>203</v>
      </c>
      <c r="U47" s="190" t="s">
        <v>203</v>
      </c>
      <c r="V47" s="190" t="s">
        <v>203</v>
      </c>
      <c r="W47" s="190" t="s">
        <v>203</v>
      </c>
      <c r="X47" s="190" t="s">
        <v>203</v>
      </c>
      <c r="Y47" s="190" t="s">
        <v>203</v>
      </c>
      <c r="Z47" s="190" t="s">
        <v>203</v>
      </c>
      <c r="AA47" s="190" t="s">
        <v>203</v>
      </c>
      <c r="AB47" s="190" t="s">
        <v>203</v>
      </c>
      <c r="AC47" s="192">
        <f>AC48</f>
        <v>0</v>
      </c>
      <c r="AD47" s="190" t="s">
        <v>203</v>
      </c>
      <c r="AE47" s="192">
        <f>AE48</f>
        <v>2.2176099999999996</v>
      </c>
      <c r="AF47" s="190" t="s">
        <v>203</v>
      </c>
      <c r="AG47" s="192" t="str">
        <f>AG48</f>
        <v>нд</v>
      </c>
      <c r="AH47" s="190" t="s">
        <v>203</v>
      </c>
      <c r="AI47" s="192">
        <f>AI48</f>
        <v>2.2176099999999996</v>
      </c>
      <c r="AJ47" s="190" t="s">
        <v>203</v>
      </c>
      <c r="AK47" s="190" t="s">
        <v>203</v>
      </c>
    </row>
    <row r="48" spans="1:37" s="45" customFormat="1" ht="48">
      <c r="A48" s="42" t="s">
        <v>78</v>
      </c>
      <c r="B48" s="43" t="s">
        <v>79</v>
      </c>
      <c r="C48" s="44" t="s">
        <v>203</v>
      </c>
      <c r="D48" s="44" t="s">
        <v>203</v>
      </c>
      <c r="E48" s="44" t="s">
        <v>203</v>
      </c>
      <c r="F48" s="44" t="s">
        <v>203</v>
      </c>
      <c r="G48" s="44" t="s">
        <v>203</v>
      </c>
      <c r="H48" s="194">
        <f>H49</f>
        <v>2</v>
      </c>
      <c r="I48" s="44" t="s">
        <v>203</v>
      </c>
      <c r="J48" s="44" t="s">
        <v>203</v>
      </c>
      <c r="K48" s="194">
        <f>K49</f>
        <v>2.2176099999999996</v>
      </c>
      <c r="L48" s="194">
        <f t="shared" si="3"/>
        <v>0</v>
      </c>
      <c r="M48" s="194">
        <f t="shared" si="3"/>
        <v>0.5591008262711864</v>
      </c>
      <c r="N48" s="194">
        <f t="shared" si="3"/>
        <v>1.6585091737288133</v>
      </c>
      <c r="O48" s="194">
        <f t="shared" si="3"/>
        <v>0</v>
      </c>
      <c r="P48" s="44" t="s">
        <v>203</v>
      </c>
      <c r="Q48" s="44" t="s">
        <v>203</v>
      </c>
      <c r="R48" s="44" t="s">
        <v>203</v>
      </c>
      <c r="S48" s="44" t="s">
        <v>203</v>
      </c>
      <c r="T48" s="44" t="s">
        <v>203</v>
      </c>
      <c r="U48" s="44" t="s">
        <v>203</v>
      </c>
      <c r="V48" s="44" t="s">
        <v>203</v>
      </c>
      <c r="W48" s="44" t="s">
        <v>203</v>
      </c>
      <c r="X48" s="44" t="s">
        <v>203</v>
      </c>
      <c r="Y48" s="44" t="s">
        <v>203</v>
      </c>
      <c r="Z48" s="44" t="s">
        <v>203</v>
      </c>
      <c r="AA48" s="44" t="s">
        <v>203</v>
      </c>
      <c r="AB48" s="44" t="s">
        <v>203</v>
      </c>
      <c r="AC48" s="194">
        <f>AC49</f>
        <v>0</v>
      </c>
      <c r="AD48" s="44" t="s">
        <v>203</v>
      </c>
      <c r="AE48" s="194">
        <f>AE49</f>
        <v>2.2176099999999996</v>
      </c>
      <c r="AF48" s="44" t="s">
        <v>203</v>
      </c>
      <c r="AG48" s="194" t="str">
        <f>AG49</f>
        <v>нд</v>
      </c>
      <c r="AH48" s="44" t="s">
        <v>203</v>
      </c>
      <c r="AI48" s="194">
        <f>AI49</f>
        <v>2.2176099999999996</v>
      </c>
      <c r="AJ48" s="44" t="s">
        <v>203</v>
      </c>
      <c r="AK48" s="44" t="s">
        <v>203</v>
      </c>
    </row>
    <row r="49" spans="1:37" s="23" customFormat="1" ht="32.25" customHeight="1">
      <c r="A49" s="8" t="s">
        <v>80</v>
      </c>
      <c r="B49" s="9" t="s">
        <v>81</v>
      </c>
      <c r="C49" s="113" t="s">
        <v>203</v>
      </c>
      <c r="D49" s="113" t="s">
        <v>203</v>
      </c>
      <c r="E49" s="113" t="s">
        <v>203</v>
      </c>
      <c r="F49" s="113" t="s">
        <v>203</v>
      </c>
      <c r="G49" s="113" t="s">
        <v>203</v>
      </c>
      <c r="H49" s="25">
        <f>H50</f>
        <v>2</v>
      </c>
      <c r="I49" s="113" t="s">
        <v>203</v>
      </c>
      <c r="J49" s="113" t="s">
        <v>203</v>
      </c>
      <c r="K49" s="25">
        <f>K50</f>
        <v>2.2176099999999996</v>
      </c>
      <c r="L49" s="25">
        <f t="shared" si="3"/>
        <v>0</v>
      </c>
      <c r="M49" s="25">
        <f t="shared" si="3"/>
        <v>0.5591008262711864</v>
      </c>
      <c r="N49" s="25">
        <f t="shared" si="3"/>
        <v>1.6585091737288133</v>
      </c>
      <c r="O49" s="25">
        <f t="shared" si="3"/>
        <v>0</v>
      </c>
      <c r="P49" s="113" t="s">
        <v>203</v>
      </c>
      <c r="Q49" s="113" t="s">
        <v>203</v>
      </c>
      <c r="R49" s="113" t="s">
        <v>203</v>
      </c>
      <c r="S49" s="113" t="s">
        <v>203</v>
      </c>
      <c r="T49" s="113" t="s">
        <v>203</v>
      </c>
      <c r="U49" s="113" t="s">
        <v>203</v>
      </c>
      <c r="V49" s="113" t="s">
        <v>203</v>
      </c>
      <c r="W49" s="113" t="s">
        <v>203</v>
      </c>
      <c r="X49" s="113" t="s">
        <v>203</v>
      </c>
      <c r="Y49" s="113" t="s">
        <v>203</v>
      </c>
      <c r="Z49" s="113" t="s">
        <v>203</v>
      </c>
      <c r="AA49" s="113" t="s">
        <v>203</v>
      </c>
      <c r="AB49" s="113" t="s">
        <v>203</v>
      </c>
      <c r="AC49" s="25">
        <f>AC50</f>
        <v>0</v>
      </c>
      <c r="AD49" s="113" t="s">
        <v>203</v>
      </c>
      <c r="AE49" s="25">
        <f>AE50</f>
        <v>2.2176099999999996</v>
      </c>
      <c r="AF49" s="113" t="s">
        <v>203</v>
      </c>
      <c r="AG49" s="25" t="str">
        <f>AG50</f>
        <v>нд</v>
      </c>
      <c r="AH49" s="113" t="s">
        <v>203</v>
      </c>
      <c r="AI49" s="25">
        <f>AI50</f>
        <v>2.2176099999999996</v>
      </c>
      <c r="AJ49" s="113" t="s">
        <v>203</v>
      </c>
      <c r="AK49" s="113" t="s">
        <v>203</v>
      </c>
    </row>
    <row r="50" spans="1:37" s="26" customFormat="1" ht="46" customHeight="1">
      <c r="A50" s="165" t="s">
        <v>80</v>
      </c>
      <c r="B50" s="284" t="s">
        <v>622</v>
      </c>
      <c r="C50" s="37" t="s">
        <v>203</v>
      </c>
      <c r="D50" s="37" t="s">
        <v>189</v>
      </c>
      <c r="E50" s="37">
        <v>2020</v>
      </c>
      <c r="F50" s="37">
        <v>2020</v>
      </c>
      <c r="G50" s="37" t="s">
        <v>203</v>
      </c>
      <c r="H50" s="77">
        <f>2.36/1.18</f>
        <v>2</v>
      </c>
      <c r="I50" s="37" t="s">
        <v>203</v>
      </c>
      <c r="J50" s="37" t="s">
        <v>203</v>
      </c>
      <c r="K50" s="27">
        <f>SUM(L50:O50)</f>
        <v>2.2176099999999996</v>
      </c>
      <c r="L50" s="197">
        <v>0</v>
      </c>
      <c r="M50" s="197">
        <f>0.595*'Ф 17'!E15*'Ф 17'!F15/1.18</f>
        <v>0.5591008262711864</v>
      </c>
      <c r="N50" s="77">
        <f>1.765*'Ф 17'!E15*'Ф 17'!F15/1.18</f>
        <v>1.6585091737288133</v>
      </c>
      <c r="O50" s="197">
        <v>0</v>
      </c>
      <c r="P50" s="37" t="s">
        <v>203</v>
      </c>
      <c r="Q50" s="37" t="s">
        <v>203</v>
      </c>
      <c r="R50" s="37" t="s">
        <v>203</v>
      </c>
      <c r="S50" s="37" t="s">
        <v>203</v>
      </c>
      <c r="T50" s="37" t="s">
        <v>203</v>
      </c>
      <c r="U50" s="37" t="s">
        <v>203</v>
      </c>
      <c r="V50" s="37" t="s">
        <v>203</v>
      </c>
      <c r="W50" s="37" t="s">
        <v>203</v>
      </c>
      <c r="X50" s="37" t="s">
        <v>203</v>
      </c>
      <c r="Y50" s="37" t="s">
        <v>203</v>
      </c>
      <c r="Z50" s="37" t="s">
        <v>203</v>
      </c>
      <c r="AA50" s="37" t="s">
        <v>203</v>
      </c>
      <c r="AB50" s="37" t="s">
        <v>203</v>
      </c>
      <c r="AC50" s="77">
        <v>0</v>
      </c>
      <c r="AD50" s="37" t="s">
        <v>203</v>
      </c>
      <c r="AE50" s="77">
        <f>K50</f>
        <v>2.2176099999999996</v>
      </c>
      <c r="AF50" s="37" t="s">
        <v>203</v>
      </c>
      <c r="AG50" s="77" t="s">
        <v>203</v>
      </c>
      <c r="AH50" s="37" t="s">
        <v>203</v>
      </c>
      <c r="AI50" s="77">
        <f>AC50+AE50</f>
        <v>2.2176099999999996</v>
      </c>
      <c r="AJ50" s="37" t="s">
        <v>203</v>
      </c>
      <c r="AK50" s="37" t="s">
        <v>203</v>
      </c>
    </row>
    <row r="51" spans="1:37" s="260" customFormat="1" ht="32" hidden="1" outlineLevel="1">
      <c r="A51" s="6" t="s">
        <v>82</v>
      </c>
      <c r="B51" s="259" t="s">
        <v>83</v>
      </c>
      <c r="C51" s="261" t="s">
        <v>203</v>
      </c>
      <c r="D51" s="261" t="s">
        <v>203</v>
      </c>
      <c r="E51" s="261" t="s">
        <v>203</v>
      </c>
      <c r="F51" s="261" t="s">
        <v>203</v>
      </c>
      <c r="G51" s="261" t="s">
        <v>203</v>
      </c>
      <c r="H51" s="287" t="s">
        <v>203</v>
      </c>
      <c r="I51" s="261" t="s">
        <v>203</v>
      </c>
      <c r="J51" s="261" t="s">
        <v>203</v>
      </c>
      <c r="K51" s="261" t="s">
        <v>203</v>
      </c>
      <c r="L51" s="261" t="s">
        <v>203</v>
      </c>
      <c r="M51" s="261" t="s">
        <v>203</v>
      </c>
      <c r="N51" s="261" t="s">
        <v>203</v>
      </c>
      <c r="O51" s="261" t="s">
        <v>203</v>
      </c>
      <c r="P51" s="261" t="s">
        <v>203</v>
      </c>
      <c r="Q51" s="261" t="s">
        <v>203</v>
      </c>
      <c r="R51" s="261" t="s">
        <v>203</v>
      </c>
      <c r="S51" s="261" t="s">
        <v>203</v>
      </c>
      <c r="T51" s="261" t="s">
        <v>203</v>
      </c>
      <c r="U51" s="261" t="s">
        <v>203</v>
      </c>
      <c r="V51" s="261" t="s">
        <v>203</v>
      </c>
      <c r="W51" s="261" t="s">
        <v>203</v>
      </c>
      <c r="X51" s="261" t="s">
        <v>203</v>
      </c>
      <c r="Y51" s="261" t="s">
        <v>203</v>
      </c>
      <c r="Z51" s="261" t="s">
        <v>203</v>
      </c>
      <c r="AA51" s="261" t="s">
        <v>203</v>
      </c>
      <c r="AB51" s="261" t="s">
        <v>203</v>
      </c>
      <c r="AC51" s="287" t="s">
        <v>203</v>
      </c>
      <c r="AD51" s="261" t="s">
        <v>203</v>
      </c>
      <c r="AE51" s="287" t="s">
        <v>203</v>
      </c>
      <c r="AF51" s="261" t="s">
        <v>203</v>
      </c>
      <c r="AG51" s="287" t="s">
        <v>203</v>
      </c>
      <c r="AH51" s="261" t="s">
        <v>203</v>
      </c>
      <c r="AI51" s="287" t="s">
        <v>203</v>
      </c>
      <c r="AJ51" s="261" t="s">
        <v>203</v>
      </c>
      <c r="AK51" s="261" t="s">
        <v>203</v>
      </c>
    </row>
    <row r="52" spans="1:37" s="260" customFormat="1" ht="32" hidden="1" outlineLevel="1">
      <c r="A52" s="6" t="s">
        <v>84</v>
      </c>
      <c r="B52" s="259" t="s">
        <v>85</v>
      </c>
      <c r="C52" s="261" t="s">
        <v>203</v>
      </c>
      <c r="D52" s="261" t="s">
        <v>189</v>
      </c>
      <c r="E52" s="261">
        <v>2018</v>
      </c>
      <c r="F52" s="261">
        <v>2022</v>
      </c>
      <c r="G52" s="261" t="s">
        <v>203</v>
      </c>
      <c r="H52" s="287" t="e">
        <f>H53</f>
        <v>#REF!</v>
      </c>
      <c r="I52" s="261" t="s">
        <v>203</v>
      </c>
      <c r="J52" s="261" t="s">
        <v>203</v>
      </c>
      <c r="K52" s="28" t="e">
        <f t="shared" ref="K52:O52" si="4">K53</f>
        <v>#REF!</v>
      </c>
      <c r="L52" s="28" t="e">
        <f t="shared" si="4"/>
        <v>#REF!</v>
      </c>
      <c r="M52" s="28" t="e">
        <f t="shared" si="4"/>
        <v>#REF!</v>
      </c>
      <c r="N52" s="28" t="e">
        <f t="shared" si="4"/>
        <v>#REF!</v>
      </c>
      <c r="O52" s="28" t="e">
        <f t="shared" si="4"/>
        <v>#REF!</v>
      </c>
      <c r="P52" s="261" t="s">
        <v>203</v>
      </c>
      <c r="Q52" s="261" t="s">
        <v>203</v>
      </c>
      <c r="R52" s="261" t="s">
        <v>203</v>
      </c>
      <c r="S52" s="261" t="s">
        <v>203</v>
      </c>
      <c r="T52" s="261" t="s">
        <v>203</v>
      </c>
      <c r="U52" s="261" t="s">
        <v>203</v>
      </c>
      <c r="V52" s="261" t="s">
        <v>203</v>
      </c>
      <c r="W52" s="261" t="s">
        <v>203</v>
      </c>
      <c r="X52" s="261" t="s">
        <v>203</v>
      </c>
      <c r="Y52" s="261" t="s">
        <v>203</v>
      </c>
      <c r="Z52" s="261" t="s">
        <v>203</v>
      </c>
      <c r="AA52" s="261" t="s">
        <v>203</v>
      </c>
      <c r="AB52" s="261" t="s">
        <v>203</v>
      </c>
      <c r="AC52" s="287" t="e">
        <f>AC53</f>
        <v>#REF!</v>
      </c>
      <c r="AD52" s="261" t="s">
        <v>203</v>
      </c>
      <c r="AE52" s="287" t="e">
        <f>AE53</f>
        <v>#REF!</v>
      </c>
      <c r="AF52" s="261" t="s">
        <v>203</v>
      </c>
      <c r="AG52" s="287" t="e">
        <f>AG53</f>
        <v>#REF!</v>
      </c>
      <c r="AH52" s="261" t="s">
        <v>203</v>
      </c>
      <c r="AI52" s="287" t="e">
        <f>AI53</f>
        <v>#REF!</v>
      </c>
      <c r="AJ52" s="261" t="s">
        <v>203</v>
      </c>
      <c r="AK52" s="261" t="s">
        <v>203</v>
      </c>
    </row>
    <row r="53" spans="1:37" s="260" customFormat="1" ht="28.5" hidden="1" customHeight="1" outlineLevel="1">
      <c r="A53" s="6" t="s">
        <v>86</v>
      </c>
      <c r="B53" s="259" t="s">
        <v>87</v>
      </c>
      <c r="C53" s="261" t="s">
        <v>203</v>
      </c>
      <c r="D53" s="261" t="s">
        <v>189</v>
      </c>
      <c r="E53" s="261">
        <v>2018</v>
      </c>
      <c r="F53" s="261">
        <v>2022</v>
      </c>
      <c r="G53" s="261" t="s">
        <v>203</v>
      </c>
      <c r="H53" s="287" t="e">
        <f>SUM(#REF!)</f>
        <v>#REF!</v>
      </c>
      <c r="I53" s="261" t="s">
        <v>203</v>
      </c>
      <c r="J53" s="261" t="s">
        <v>203</v>
      </c>
      <c r="K53" s="28" t="e">
        <f>SUM(#REF!)</f>
        <v>#REF!</v>
      </c>
      <c r="L53" s="28" t="e">
        <f>SUM(#REF!)</f>
        <v>#REF!</v>
      </c>
      <c r="M53" s="28" t="e">
        <f>SUM(#REF!)</f>
        <v>#REF!</v>
      </c>
      <c r="N53" s="28" t="e">
        <f>SUM(#REF!)</f>
        <v>#REF!</v>
      </c>
      <c r="O53" s="28" t="e">
        <f>SUM(#REF!)</f>
        <v>#REF!</v>
      </c>
      <c r="P53" s="261" t="s">
        <v>203</v>
      </c>
      <c r="Q53" s="261" t="s">
        <v>203</v>
      </c>
      <c r="R53" s="261" t="s">
        <v>203</v>
      </c>
      <c r="S53" s="261" t="s">
        <v>203</v>
      </c>
      <c r="T53" s="261" t="s">
        <v>203</v>
      </c>
      <c r="U53" s="261" t="s">
        <v>203</v>
      </c>
      <c r="V53" s="261" t="s">
        <v>203</v>
      </c>
      <c r="W53" s="261" t="s">
        <v>203</v>
      </c>
      <c r="X53" s="261" t="s">
        <v>203</v>
      </c>
      <c r="Y53" s="261" t="s">
        <v>203</v>
      </c>
      <c r="Z53" s="261" t="s">
        <v>203</v>
      </c>
      <c r="AA53" s="261" t="s">
        <v>203</v>
      </c>
      <c r="AB53" s="261" t="s">
        <v>203</v>
      </c>
      <c r="AC53" s="287" t="e">
        <f>SUM(#REF!)</f>
        <v>#REF!</v>
      </c>
      <c r="AD53" s="261" t="s">
        <v>203</v>
      </c>
      <c r="AE53" s="287" t="e">
        <f>SUM(#REF!)</f>
        <v>#REF!</v>
      </c>
      <c r="AF53" s="261" t="s">
        <v>203</v>
      </c>
      <c r="AG53" s="287" t="e">
        <f>SUM(#REF!)</f>
        <v>#REF!</v>
      </c>
      <c r="AH53" s="261" t="s">
        <v>203</v>
      </c>
      <c r="AI53" s="287" t="e">
        <f>SUM(#REF!)</f>
        <v>#REF!</v>
      </c>
      <c r="AJ53" s="261" t="s">
        <v>203</v>
      </c>
      <c r="AK53" s="261" t="s">
        <v>203</v>
      </c>
    </row>
    <row r="54" spans="1:37" s="260" customFormat="1" ht="32" hidden="1" outlineLevel="1">
      <c r="A54" s="6" t="s">
        <v>88</v>
      </c>
      <c r="B54" s="259" t="s">
        <v>89</v>
      </c>
      <c r="C54" s="261" t="s">
        <v>203</v>
      </c>
      <c r="D54" s="261" t="s">
        <v>203</v>
      </c>
      <c r="E54" s="261" t="s">
        <v>203</v>
      </c>
      <c r="F54" s="261" t="s">
        <v>203</v>
      </c>
      <c r="G54" s="261" t="s">
        <v>203</v>
      </c>
      <c r="H54" s="261" t="s">
        <v>203</v>
      </c>
      <c r="I54" s="261" t="s">
        <v>203</v>
      </c>
      <c r="J54" s="261" t="s">
        <v>203</v>
      </c>
      <c r="K54" s="261" t="s">
        <v>203</v>
      </c>
      <c r="L54" s="261" t="s">
        <v>203</v>
      </c>
      <c r="M54" s="261" t="s">
        <v>203</v>
      </c>
      <c r="N54" s="261" t="s">
        <v>203</v>
      </c>
      <c r="O54" s="261" t="s">
        <v>203</v>
      </c>
      <c r="P54" s="261" t="s">
        <v>203</v>
      </c>
      <c r="Q54" s="261" t="s">
        <v>203</v>
      </c>
      <c r="R54" s="261" t="s">
        <v>203</v>
      </c>
      <c r="S54" s="261" t="s">
        <v>203</v>
      </c>
      <c r="T54" s="261" t="s">
        <v>203</v>
      </c>
      <c r="U54" s="261" t="s">
        <v>203</v>
      </c>
      <c r="V54" s="261" t="s">
        <v>203</v>
      </c>
      <c r="W54" s="261" t="s">
        <v>203</v>
      </c>
      <c r="X54" s="261" t="s">
        <v>203</v>
      </c>
      <c r="Y54" s="261" t="s">
        <v>203</v>
      </c>
      <c r="Z54" s="261" t="s">
        <v>203</v>
      </c>
      <c r="AA54" s="261" t="s">
        <v>203</v>
      </c>
      <c r="AB54" s="261" t="s">
        <v>203</v>
      </c>
      <c r="AC54" s="261" t="s">
        <v>203</v>
      </c>
      <c r="AD54" s="261" t="s">
        <v>203</v>
      </c>
      <c r="AE54" s="261" t="s">
        <v>203</v>
      </c>
      <c r="AF54" s="261" t="s">
        <v>203</v>
      </c>
      <c r="AG54" s="261" t="s">
        <v>203</v>
      </c>
      <c r="AH54" s="261" t="s">
        <v>203</v>
      </c>
      <c r="AI54" s="261" t="s">
        <v>203</v>
      </c>
      <c r="AJ54" s="261" t="s">
        <v>203</v>
      </c>
      <c r="AK54" s="261" t="s">
        <v>203</v>
      </c>
    </row>
    <row r="55" spans="1:37" s="260" customFormat="1" ht="32" hidden="1" outlineLevel="1">
      <c r="A55" s="6" t="s">
        <v>90</v>
      </c>
      <c r="B55" s="259" t="s">
        <v>91</v>
      </c>
      <c r="C55" s="261" t="s">
        <v>203</v>
      </c>
      <c r="D55" s="261" t="s">
        <v>189</v>
      </c>
      <c r="E55" s="261">
        <v>2018</v>
      </c>
      <c r="F55" s="261">
        <v>2022</v>
      </c>
      <c r="G55" s="261" t="s">
        <v>203</v>
      </c>
      <c r="H55" s="28" t="e">
        <f>H56</f>
        <v>#REF!</v>
      </c>
      <c r="I55" s="261" t="s">
        <v>203</v>
      </c>
      <c r="J55" s="261" t="s">
        <v>203</v>
      </c>
      <c r="K55" s="28" t="e">
        <f>K56</f>
        <v>#REF!</v>
      </c>
      <c r="L55" s="28" t="e">
        <f t="shared" ref="L55:O55" si="5">L56</f>
        <v>#REF!</v>
      </c>
      <c r="M55" s="28" t="e">
        <f t="shared" si="5"/>
        <v>#REF!</v>
      </c>
      <c r="N55" s="28" t="e">
        <f t="shared" si="5"/>
        <v>#REF!</v>
      </c>
      <c r="O55" s="28" t="e">
        <f t="shared" si="5"/>
        <v>#REF!</v>
      </c>
      <c r="P55" s="261" t="s">
        <v>203</v>
      </c>
      <c r="Q55" s="261" t="s">
        <v>203</v>
      </c>
      <c r="R55" s="261" t="s">
        <v>203</v>
      </c>
      <c r="S55" s="261" t="s">
        <v>203</v>
      </c>
      <c r="T55" s="261" t="s">
        <v>203</v>
      </c>
      <c r="U55" s="261" t="s">
        <v>203</v>
      </c>
      <c r="V55" s="261" t="s">
        <v>203</v>
      </c>
      <c r="W55" s="261" t="s">
        <v>203</v>
      </c>
      <c r="X55" s="261" t="s">
        <v>203</v>
      </c>
      <c r="Y55" s="261" t="s">
        <v>203</v>
      </c>
      <c r="Z55" s="261" t="s">
        <v>203</v>
      </c>
      <c r="AA55" s="261" t="s">
        <v>203</v>
      </c>
      <c r="AB55" s="261" t="s">
        <v>203</v>
      </c>
      <c r="AC55" s="28" t="e">
        <f>AC56</f>
        <v>#REF!</v>
      </c>
      <c r="AD55" s="287" t="s">
        <v>203</v>
      </c>
      <c r="AE55" s="28" t="e">
        <f>AE56</f>
        <v>#REF!</v>
      </c>
      <c r="AF55" s="287" t="s">
        <v>203</v>
      </c>
      <c r="AG55" s="28" t="e">
        <f>AG56</f>
        <v>#REF!</v>
      </c>
      <c r="AH55" s="287" t="s">
        <v>203</v>
      </c>
      <c r="AI55" s="28" t="e">
        <f>AI56</f>
        <v>#REF!</v>
      </c>
      <c r="AJ55" s="261" t="s">
        <v>203</v>
      </c>
      <c r="AK55" s="261" t="s">
        <v>203</v>
      </c>
    </row>
    <row r="56" spans="1:37" s="260" customFormat="1" ht="32" hidden="1" outlineLevel="1">
      <c r="A56" s="6" t="s">
        <v>92</v>
      </c>
      <c r="B56" s="259" t="s">
        <v>93</v>
      </c>
      <c r="C56" s="261" t="s">
        <v>203</v>
      </c>
      <c r="D56" s="261" t="s">
        <v>189</v>
      </c>
      <c r="E56" s="261">
        <v>2018</v>
      </c>
      <c r="F56" s="261">
        <v>2022</v>
      </c>
      <c r="G56" s="261" t="s">
        <v>203</v>
      </c>
      <c r="H56" s="28" t="e">
        <f>#REF!</f>
        <v>#REF!</v>
      </c>
      <c r="I56" s="261" t="s">
        <v>203</v>
      </c>
      <c r="J56" s="261" t="s">
        <v>203</v>
      </c>
      <c r="K56" s="28" t="e">
        <f>#REF!</f>
        <v>#REF!</v>
      </c>
      <c r="L56" s="28" t="e">
        <f>#REF!</f>
        <v>#REF!</v>
      </c>
      <c r="M56" s="28" t="e">
        <f>#REF!</f>
        <v>#REF!</v>
      </c>
      <c r="N56" s="28" t="e">
        <f>#REF!</f>
        <v>#REF!</v>
      </c>
      <c r="O56" s="28" t="e">
        <f>#REF!</f>
        <v>#REF!</v>
      </c>
      <c r="P56" s="261" t="s">
        <v>203</v>
      </c>
      <c r="Q56" s="261" t="s">
        <v>203</v>
      </c>
      <c r="R56" s="261" t="s">
        <v>203</v>
      </c>
      <c r="S56" s="261" t="s">
        <v>203</v>
      </c>
      <c r="T56" s="261" t="s">
        <v>203</v>
      </c>
      <c r="U56" s="261" t="s">
        <v>203</v>
      </c>
      <c r="V56" s="261" t="s">
        <v>203</v>
      </c>
      <c r="W56" s="261" t="s">
        <v>203</v>
      </c>
      <c r="X56" s="261" t="s">
        <v>203</v>
      </c>
      <c r="Y56" s="261" t="s">
        <v>203</v>
      </c>
      <c r="Z56" s="261" t="s">
        <v>203</v>
      </c>
      <c r="AA56" s="261" t="s">
        <v>203</v>
      </c>
      <c r="AB56" s="261" t="s">
        <v>203</v>
      </c>
      <c r="AC56" s="28" t="e">
        <f>#REF!</f>
        <v>#REF!</v>
      </c>
      <c r="AD56" s="287" t="s">
        <v>203</v>
      </c>
      <c r="AE56" s="28" t="e">
        <f>#REF!</f>
        <v>#REF!</v>
      </c>
      <c r="AF56" s="287" t="s">
        <v>203</v>
      </c>
      <c r="AG56" s="28" t="e">
        <f>#REF!</f>
        <v>#REF!</v>
      </c>
      <c r="AH56" s="287" t="s">
        <v>203</v>
      </c>
      <c r="AI56" s="28" t="e">
        <f>#REF!</f>
        <v>#REF!</v>
      </c>
      <c r="AJ56" s="261" t="s">
        <v>203</v>
      </c>
      <c r="AK56" s="261" t="s">
        <v>203</v>
      </c>
    </row>
    <row r="57" spans="1:37" ht="32" hidden="1" outlineLevel="1">
      <c r="A57" s="6" t="s">
        <v>94</v>
      </c>
      <c r="B57" s="5" t="s">
        <v>95</v>
      </c>
      <c r="C57" s="112" t="s">
        <v>203</v>
      </c>
      <c r="D57" s="112" t="s">
        <v>203</v>
      </c>
      <c r="E57" s="112" t="s">
        <v>203</v>
      </c>
      <c r="F57" s="112" t="s">
        <v>203</v>
      </c>
      <c r="G57" s="112" t="s">
        <v>203</v>
      </c>
      <c r="H57" s="112" t="s">
        <v>203</v>
      </c>
      <c r="I57" s="112" t="s">
        <v>203</v>
      </c>
      <c r="J57" s="112" t="s">
        <v>203</v>
      </c>
      <c r="K57" s="112" t="s">
        <v>203</v>
      </c>
      <c r="L57" s="112" t="s">
        <v>203</v>
      </c>
      <c r="M57" s="112" t="s">
        <v>203</v>
      </c>
      <c r="N57" s="112" t="s">
        <v>203</v>
      </c>
      <c r="O57" s="112" t="s">
        <v>203</v>
      </c>
      <c r="P57" s="112" t="s">
        <v>203</v>
      </c>
      <c r="Q57" s="112" t="s">
        <v>203</v>
      </c>
      <c r="R57" s="112" t="s">
        <v>203</v>
      </c>
      <c r="S57" s="112" t="s">
        <v>203</v>
      </c>
      <c r="T57" s="112" t="s">
        <v>203</v>
      </c>
      <c r="U57" s="112" t="s">
        <v>203</v>
      </c>
      <c r="V57" s="112" t="s">
        <v>203</v>
      </c>
      <c r="W57" s="112" t="s">
        <v>203</v>
      </c>
      <c r="X57" s="112" t="s">
        <v>203</v>
      </c>
      <c r="Y57" s="112" t="s">
        <v>203</v>
      </c>
      <c r="Z57" s="112" t="s">
        <v>203</v>
      </c>
      <c r="AA57" s="112" t="s">
        <v>203</v>
      </c>
      <c r="AB57" s="112" t="s">
        <v>203</v>
      </c>
      <c r="AC57" s="261" t="s">
        <v>203</v>
      </c>
      <c r="AD57" s="139" t="s">
        <v>203</v>
      </c>
      <c r="AE57" s="261" t="s">
        <v>203</v>
      </c>
      <c r="AF57" s="139" t="s">
        <v>203</v>
      </c>
      <c r="AG57" s="261" t="s">
        <v>203</v>
      </c>
      <c r="AH57" s="139" t="s">
        <v>203</v>
      </c>
      <c r="AI57" s="261" t="s">
        <v>203</v>
      </c>
      <c r="AJ57" s="112" t="s">
        <v>203</v>
      </c>
      <c r="AK57" s="112" t="s">
        <v>203</v>
      </c>
    </row>
    <row r="58" spans="1:37" ht="32" hidden="1" outlineLevel="1">
      <c r="A58" s="6" t="s">
        <v>96</v>
      </c>
      <c r="B58" s="5" t="s">
        <v>97</v>
      </c>
      <c r="C58" s="112" t="s">
        <v>203</v>
      </c>
      <c r="D58" s="112" t="s">
        <v>203</v>
      </c>
      <c r="E58" s="112" t="s">
        <v>203</v>
      </c>
      <c r="F58" s="112" t="s">
        <v>203</v>
      </c>
      <c r="G58" s="112" t="s">
        <v>203</v>
      </c>
      <c r="H58" s="112" t="s">
        <v>203</v>
      </c>
      <c r="I58" s="112" t="s">
        <v>203</v>
      </c>
      <c r="J58" s="112" t="s">
        <v>203</v>
      </c>
      <c r="K58" s="112" t="s">
        <v>203</v>
      </c>
      <c r="L58" s="112" t="s">
        <v>203</v>
      </c>
      <c r="M58" s="112" t="s">
        <v>203</v>
      </c>
      <c r="N58" s="112" t="s">
        <v>203</v>
      </c>
      <c r="O58" s="112" t="s">
        <v>203</v>
      </c>
      <c r="P58" s="112" t="s">
        <v>203</v>
      </c>
      <c r="Q58" s="112" t="s">
        <v>203</v>
      </c>
      <c r="R58" s="112" t="s">
        <v>203</v>
      </c>
      <c r="S58" s="112" t="s">
        <v>203</v>
      </c>
      <c r="T58" s="112" t="s">
        <v>203</v>
      </c>
      <c r="U58" s="112" t="s">
        <v>203</v>
      </c>
      <c r="V58" s="112" t="s">
        <v>203</v>
      </c>
      <c r="W58" s="112" t="s">
        <v>203</v>
      </c>
      <c r="X58" s="112" t="s">
        <v>203</v>
      </c>
      <c r="Y58" s="112" t="s">
        <v>203</v>
      </c>
      <c r="Z58" s="112" t="s">
        <v>203</v>
      </c>
      <c r="AA58" s="112" t="s">
        <v>203</v>
      </c>
      <c r="AB58" s="112" t="s">
        <v>203</v>
      </c>
      <c r="AC58" s="261" t="s">
        <v>203</v>
      </c>
      <c r="AD58" s="139" t="s">
        <v>203</v>
      </c>
      <c r="AE58" s="261" t="s">
        <v>203</v>
      </c>
      <c r="AF58" s="139" t="s">
        <v>203</v>
      </c>
      <c r="AG58" s="261" t="s">
        <v>203</v>
      </c>
      <c r="AH58" s="139" t="s">
        <v>203</v>
      </c>
      <c r="AI58" s="261" t="s">
        <v>203</v>
      </c>
      <c r="AJ58" s="112" t="s">
        <v>203</v>
      </c>
      <c r="AK58" s="112" t="s">
        <v>203</v>
      </c>
    </row>
    <row r="59" spans="1:37" ht="32" hidden="1" outlineLevel="1">
      <c r="A59" s="6" t="s">
        <v>98</v>
      </c>
      <c r="B59" s="5" t="s">
        <v>99</v>
      </c>
      <c r="C59" s="112" t="s">
        <v>203</v>
      </c>
      <c r="D59" s="112" t="s">
        <v>203</v>
      </c>
      <c r="E59" s="112" t="s">
        <v>203</v>
      </c>
      <c r="F59" s="112" t="s">
        <v>203</v>
      </c>
      <c r="G59" s="112" t="s">
        <v>203</v>
      </c>
      <c r="H59" s="112" t="s">
        <v>203</v>
      </c>
      <c r="I59" s="112" t="s">
        <v>203</v>
      </c>
      <c r="J59" s="112" t="s">
        <v>203</v>
      </c>
      <c r="K59" s="112" t="s">
        <v>203</v>
      </c>
      <c r="L59" s="112" t="s">
        <v>203</v>
      </c>
      <c r="M59" s="112" t="s">
        <v>203</v>
      </c>
      <c r="N59" s="112" t="s">
        <v>203</v>
      </c>
      <c r="O59" s="112" t="s">
        <v>203</v>
      </c>
      <c r="P59" s="112" t="s">
        <v>203</v>
      </c>
      <c r="Q59" s="112" t="s">
        <v>203</v>
      </c>
      <c r="R59" s="112" t="s">
        <v>203</v>
      </c>
      <c r="S59" s="112" t="s">
        <v>203</v>
      </c>
      <c r="T59" s="112" t="s">
        <v>203</v>
      </c>
      <c r="U59" s="112" t="s">
        <v>203</v>
      </c>
      <c r="V59" s="112" t="s">
        <v>203</v>
      </c>
      <c r="W59" s="112" t="s">
        <v>203</v>
      </c>
      <c r="X59" s="112" t="s">
        <v>203</v>
      </c>
      <c r="Y59" s="112" t="s">
        <v>203</v>
      </c>
      <c r="Z59" s="112" t="s">
        <v>203</v>
      </c>
      <c r="AA59" s="112" t="s">
        <v>203</v>
      </c>
      <c r="AB59" s="112" t="s">
        <v>203</v>
      </c>
      <c r="AC59" s="261" t="s">
        <v>203</v>
      </c>
      <c r="AD59" s="139" t="s">
        <v>203</v>
      </c>
      <c r="AE59" s="261" t="s">
        <v>203</v>
      </c>
      <c r="AF59" s="139" t="s">
        <v>203</v>
      </c>
      <c r="AG59" s="261" t="s">
        <v>203</v>
      </c>
      <c r="AH59" s="139" t="s">
        <v>203</v>
      </c>
      <c r="AI59" s="261" t="s">
        <v>203</v>
      </c>
      <c r="AJ59" s="112" t="s">
        <v>203</v>
      </c>
      <c r="AK59" s="112" t="s">
        <v>203</v>
      </c>
    </row>
    <row r="60" spans="1:37" ht="32" hidden="1" outlineLevel="1">
      <c r="A60" s="6" t="s">
        <v>100</v>
      </c>
      <c r="B60" s="5" t="s">
        <v>101</v>
      </c>
      <c r="C60" s="112" t="s">
        <v>203</v>
      </c>
      <c r="D60" s="112" t="s">
        <v>203</v>
      </c>
      <c r="E60" s="112" t="s">
        <v>203</v>
      </c>
      <c r="F60" s="112" t="s">
        <v>203</v>
      </c>
      <c r="G60" s="112" t="s">
        <v>203</v>
      </c>
      <c r="H60" s="112" t="s">
        <v>203</v>
      </c>
      <c r="I60" s="112" t="s">
        <v>203</v>
      </c>
      <c r="J60" s="112" t="s">
        <v>203</v>
      </c>
      <c r="K60" s="112" t="s">
        <v>203</v>
      </c>
      <c r="L60" s="112" t="s">
        <v>203</v>
      </c>
      <c r="M60" s="112" t="s">
        <v>203</v>
      </c>
      <c r="N60" s="112" t="s">
        <v>203</v>
      </c>
      <c r="O60" s="112" t="s">
        <v>203</v>
      </c>
      <c r="P60" s="112" t="s">
        <v>203</v>
      </c>
      <c r="Q60" s="112" t="s">
        <v>203</v>
      </c>
      <c r="R60" s="112" t="s">
        <v>203</v>
      </c>
      <c r="S60" s="112" t="s">
        <v>203</v>
      </c>
      <c r="T60" s="112" t="s">
        <v>203</v>
      </c>
      <c r="U60" s="112" t="s">
        <v>203</v>
      </c>
      <c r="V60" s="112" t="s">
        <v>203</v>
      </c>
      <c r="W60" s="112" t="s">
        <v>203</v>
      </c>
      <c r="X60" s="112" t="s">
        <v>203</v>
      </c>
      <c r="Y60" s="112" t="s">
        <v>203</v>
      </c>
      <c r="Z60" s="112" t="s">
        <v>203</v>
      </c>
      <c r="AA60" s="112" t="s">
        <v>203</v>
      </c>
      <c r="AB60" s="112" t="s">
        <v>203</v>
      </c>
      <c r="AC60" s="261" t="s">
        <v>203</v>
      </c>
      <c r="AD60" s="139" t="s">
        <v>203</v>
      </c>
      <c r="AE60" s="261" t="s">
        <v>203</v>
      </c>
      <c r="AF60" s="139" t="s">
        <v>203</v>
      </c>
      <c r="AG60" s="261" t="s">
        <v>203</v>
      </c>
      <c r="AH60" s="139" t="s">
        <v>203</v>
      </c>
      <c r="AI60" s="261" t="s">
        <v>203</v>
      </c>
      <c r="AJ60" s="112" t="s">
        <v>203</v>
      </c>
      <c r="AK60" s="112" t="s">
        <v>203</v>
      </c>
    </row>
    <row r="61" spans="1:37" ht="32" hidden="1" outlineLevel="1">
      <c r="A61" s="6" t="s">
        <v>102</v>
      </c>
      <c r="B61" s="5" t="s">
        <v>103</v>
      </c>
      <c r="C61" s="112" t="s">
        <v>203</v>
      </c>
      <c r="D61" s="112" t="s">
        <v>203</v>
      </c>
      <c r="E61" s="112" t="s">
        <v>203</v>
      </c>
      <c r="F61" s="112" t="s">
        <v>203</v>
      </c>
      <c r="G61" s="112" t="s">
        <v>203</v>
      </c>
      <c r="H61" s="112" t="s">
        <v>203</v>
      </c>
      <c r="I61" s="112" t="s">
        <v>203</v>
      </c>
      <c r="J61" s="112" t="s">
        <v>203</v>
      </c>
      <c r="K61" s="112" t="s">
        <v>203</v>
      </c>
      <c r="L61" s="112" t="s">
        <v>203</v>
      </c>
      <c r="M61" s="112" t="s">
        <v>203</v>
      </c>
      <c r="N61" s="112" t="s">
        <v>203</v>
      </c>
      <c r="O61" s="112" t="s">
        <v>203</v>
      </c>
      <c r="P61" s="112" t="s">
        <v>203</v>
      </c>
      <c r="Q61" s="112" t="s">
        <v>203</v>
      </c>
      <c r="R61" s="112" t="s">
        <v>203</v>
      </c>
      <c r="S61" s="112" t="s">
        <v>203</v>
      </c>
      <c r="T61" s="112" t="s">
        <v>203</v>
      </c>
      <c r="U61" s="112" t="s">
        <v>203</v>
      </c>
      <c r="V61" s="112" t="s">
        <v>203</v>
      </c>
      <c r="W61" s="112" t="s">
        <v>203</v>
      </c>
      <c r="X61" s="112" t="s">
        <v>203</v>
      </c>
      <c r="Y61" s="112" t="s">
        <v>203</v>
      </c>
      <c r="Z61" s="112" t="s">
        <v>203</v>
      </c>
      <c r="AA61" s="112" t="s">
        <v>203</v>
      </c>
      <c r="AB61" s="112" t="s">
        <v>203</v>
      </c>
      <c r="AC61" s="261" t="s">
        <v>203</v>
      </c>
      <c r="AD61" s="139" t="s">
        <v>203</v>
      </c>
      <c r="AE61" s="261" t="s">
        <v>203</v>
      </c>
      <c r="AF61" s="139" t="s">
        <v>203</v>
      </c>
      <c r="AG61" s="261" t="s">
        <v>203</v>
      </c>
      <c r="AH61" s="139" t="s">
        <v>203</v>
      </c>
      <c r="AI61" s="261" t="s">
        <v>203</v>
      </c>
      <c r="AJ61" s="112" t="s">
        <v>203</v>
      </c>
      <c r="AK61" s="112" t="s">
        <v>203</v>
      </c>
    </row>
    <row r="62" spans="1:37" ht="32" hidden="1" outlineLevel="1">
      <c r="A62" s="6" t="s">
        <v>104</v>
      </c>
      <c r="B62" s="5" t="s">
        <v>105</v>
      </c>
      <c r="C62" s="112" t="s">
        <v>203</v>
      </c>
      <c r="D62" s="112" t="s">
        <v>203</v>
      </c>
      <c r="E62" s="112" t="s">
        <v>203</v>
      </c>
      <c r="F62" s="112" t="s">
        <v>203</v>
      </c>
      <c r="G62" s="112" t="s">
        <v>203</v>
      </c>
      <c r="H62" s="112" t="s">
        <v>203</v>
      </c>
      <c r="I62" s="112" t="s">
        <v>203</v>
      </c>
      <c r="J62" s="112" t="s">
        <v>203</v>
      </c>
      <c r="K62" s="112" t="s">
        <v>203</v>
      </c>
      <c r="L62" s="112" t="s">
        <v>203</v>
      </c>
      <c r="M62" s="112" t="s">
        <v>203</v>
      </c>
      <c r="N62" s="112" t="s">
        <v>203</v>
      </c>
      <c r="O62" s="112" t="s">
        <v>203</v>
      </c>
      <c r="P62" s="112" t="s">
        <v>203</v>
      </c>
      <c r="Q62" s="112" t="s">
        <v>203</v>
      </c>
      <c r="R62" s="112" t="s">
        <v>203</v>
      </c>
      <c r="S62" s="112" t="s">
        <v>203</v>
      </c>
      <c r="T62" s="112" t="s">
        <v>203</v>
      </c>
      <c r="U62" s="112" t="s">
        <v>203</v>
      </c>
      <c r="V62" s="112" t="s">
        <v>203</v>
      </c>
      <c r="W62" s="112" t="s">
        <v>203</v>
      </c>
      <c r="X62" s="112" t="s">
        <v>203</v>
      </c>
      <c r="Y62" s="112" t="s">
        <v>203</v>
      </c>
      <c r="Z62" s="112" t="s">
        <v>203</v>
      </c>
      <c r="AA62" s="112" t="s">
        <v>203</v>
      </c>
      <c r="AB62" s="112" t="s">
        <v>203</v>
      </c>
      <c r="AC62" s="261" t="s">
        <v>203</v>
      </c>
      <c r="AD62" s="139" t="s">
        <v>203</v>
      </c>
      <c r="AE62" s="261" t="s">
        <v>203</v>
      </c>
      <c r="AF62" s="139" t="s">
        <v>203</v>
      </c>
      <c r="AG62" s="261" t="s">
        <v>203</v>
      </c>
      <c r="AH62" s="139" t="s">
        <v>203</v>
      </c>
      <c r="AI62" s="261" t="s">
        <v>203</v>
      </c>
      <c r="AJ62" s="112" t="s">
        <v>203</v>
      </c>
      <c r="AK62" s="112" t="s">
        <v>203</v>
      </c>
    </row>
    <row r="63" spans="1:37" ht="32" hidden="1" outlineLevel="1">
      <c r="A63" s="6" t="s">
        <v>106</v>
      </c>
      <c r="B63" s="5" t="s">
        <v>107</v>
      </c>
      <c r="C63" s="112" t="s">
        <v>203</v>
      </c>
      <c r="D63" s="112" t="s">
        <v>203</v>
      </c>
      <c r="E63" s="112" t="s">
        <v>203</v>
      </c>
      <c r="F63" s="112" t="s">
        <v>203</v>
      </c>
      <c r="G63" s="112" t="s">
        <v>203</v>
      </c>
      <c r="H63" s="112" t="s">
        <v>203</v>
      </c>
      <c r="I63" s="112" t="s">
        <v>203</v>
      </c>
      <c r="J63" s="112" t="s">
        <v>203</v>
      </c>
      <c r="K63" s="112" t="s">
        <v>203</v>
      </c>
      <c r="L63" s="112" t="s">
        <v>203</v>
      </c>
      <c r="M63" s="112" t="s">
        <v>203</v>
      </c>
      <c r="N63" s="112" t="s">
        <v>203</v>
      </c>
      <c r="O63" s="112" t="s">
        <v>203</v>
      </c>
      <c r="P63" s="112" t="s">
        <v>203</v>
      </c>
      <c r="Q63" s="112" t="s">
        <v>203</v>
      </c>
      <c r="R63" s="112" t="s">
        <v>203</v>
      </c>
      <c r="S63" s="112" t="s">
        <v>203</v>
      </c>
      <c r="T63" s="112" t="s">
        <v>203</v>
      </c>
      <c r="U63" s="112" t="s">
        <v>203</v>
      </c>
      <c r="V63" s="112" t="s">
        <v>203</v>
      </c>
      <c r="W63" s="112" t="s">
        <v>203</v>
      </c>
      <c r="X63" s="112" t="s">
        <v>203</v>
      </c>
      <c r="Y63" s="112" t="s">
        <v>203</v>
      </c>
      <c r="Z63" s="112" t="s">
        <v>203</v>
      </c>
      <c r="AA63" s="112" t="s">
        <v>203</v>
      </c>
      <c r="AB63" s="112" t="s">
        <v>203</v>
      </c>
      <c r="AC63" s="261" t="s">
        <v>203</v>
      </c>
      <c r="AD63" s="139" t="s">
        <v>203</v>
      </c>
      <c r="AE63" s="261" t="s">
        <v>203</v>
      </c>
      <c r="AF63" s="139" t="s">
        <v>203</v>
      </c>
      <c r="AG63" s="261" t="s">
        <v>203</v>
      </c>
      <c r="AH63" s="139" t="s">
        <v>203</v>
      </c>
      <c r="AI63" s="261" t="s">
        <v>203</v>
      </c>
      <c r="AJ63" s="112" t="s">
        <v>203</v>
      </c>
      <c r="AK63" s="112" t="s">
        <v>203</v>
      </c>
    </row>
    <row r="64" spans="1:37" ht="32" hidden="1" outlineLevel="1">
      <c r="A64" s="6" t="s">
        <v>108</v>
      </c>
      <c r="B64" s="5" t="s">
        <v>109</v>
      </c>
      <c r="C64" s="112" t="s">
        <v>203</v>
      </c>
      <c r="D64" s="112" t="s">
        <v>203</v>
      </c>
      <c r="E64" s="112" t="s">
        <v>203</v>
      </c>
      <c r="F64" s="112" t="s">
        <v>203</v>
      </c>
      <c r="G64" s="112" t="s">
        <v>203</v>
      </c>
      <c r="H64" s="112" t="s">
        <v>203</v>
      </c>
      <c r="I64" s="112" t="s">
        <v>203</v>
      </c>
      <c r="J64" s="112" t="s">
        <v>203</v>
      </c>
      <c r="K64" s="112" t="s">
        <v>203</v>
      </c>
      <c r="L64" s="112" t="s">
        <v>203</v>
      </c>
      <c r="M64" s="112" t="s">
        <v>203</v>
      </c>
      <c r="N64" s="112" t="s">
        <v>203</v>
      </c>
      <c r="O64" s="112" t="s">
        <v>203</v>
      </c>
      <c r="P64" s="112" t="s">
        <v>203</v>
      </c>
      <c r="Q64" s="112" t="s">
        <v>203</v>
      </c>
      <c r="R64" s="112" t="s">
        <v>203</v>
      </c>
      <c r="S64" s="112" t="s">
        <v>203</v>
      </c>
      <c r="T64" s="112" t="s">
        <v>203</v>
      </c>
      <c r="U64" s="112" t="s">
        <v>203</v>
      </c>
      <c r="V64" s="112" t="s">
        <v>203</v>
      </c>
      <c r="W64" s="112" t="s">
        <v>203</v>
      </c>
      <c r="X64" s="112" t="s">
        <v>203</v>
      </c>
      <c r="Y64" s="112" t="s">
        <v>203</v>
      </c>
      <c r="Z64" s="112" t="s">
        <v>203</v>
      </c>
      <c r="AA64" s="112" t="s">
        <v>203</v>
      </c>
      <c r="AB64" s="112" t="s">
        <v>203</v>
      </c>
      <c r="AC64" s="261" t="s">
        <v>203</v>
      </c>
      <c r="AD64" s="112" t="s">
        <v>203</v>
      </c>
      <c r="AE64" s="261" t="s">
        <v>203</v>
      </c>
      <c r="AF64" s="112" t="s">
        <v>203</v>
      </c>
      <c r="AG64" s="261" t="s">
        <v>203</v>
      </c>
      <c r="AH64" s="112" t="s">
        <v>203</v>
      </c>
      <c r="AI64" s="261" t="s">
        <v>203</v>
      </c>
      <c r="AJ64" s="112" t="s">
        <v>203</v>
      </c>
      <c r="AK64" s="112" t="s">
        <v>203</v>
      </c>
    </row>
    <row r="65" spans="1:37" ht="32" hidden="1" outlineLevel="1">
      <c r="A65" s="6" t="s">
        <v>110</v>
      </c>
      <c r="B65" s="5" t="s">
        <v>111</v>
      </c>
      <c r="C65" s="112" t="s">
        <v>203</v>
      </c>
      <c r="D65" s="112" t="s">
        <v>203</v>
      </c>
      <c r="E65" s="112" t="s">
        <v>203</v>
      </c>
      <c r="F65" s="112" t="s">
        <v>203</v>
      </c>
      <c r="G65" s="112" t="s">
        <v>203</v>
      </c>
      <c r="H65" s="112" t="s">
        <v>203</v>
      </c>
      <c r="I65" s="112" t="s">
        <v>203</v>
      </c>
      <c r="J65" s="112" t="s">
        <v>203</v>
      </c>
      <c r="K65" s="112" t="s">
        <v>203</v>
      </c>
      <c r="L65" s="112" t="s">
        <v>203</v>
      </c>
      <c r="M65" s="112" t="s">
        <v>203</v>
      </c>
      <c r="N65" s="112" t="s">
        <v>203</v>
      </c>
      <c r="O65" s="112" t="s">
        <v>203</v>
      </c>
      <c r="P65" s="112" t="s">
        <v>203</v>
      </c>
      <c r="Q65" s="112" t="s">
        <v>203</v>
      </c>
      <c r="R65" s="112" t="s">
        <v>203</v>
      </c>
      <c r="S65" s="112" t="s">
        <v>203</v>
      </c>
      <c r="T65" s="112" t="s">
        <v>203</v>
      </c>
      <c r="U65" s="112" t="s">
        <v>203</v>
      </c>
      <c r="V65" s="112" t="s">
        <v>203</v>
      </c>
      <c r="W65" s="112" t="s">
        <v>203</v>
      </c>
      <c r="X65" s="112" t="s">
        <v>203</v>
      </c>
      <c r="Y65" s="112" t="s">
        <v>203</v>
      </c>
      <c r="Z65" s="112" t="s">
        <v>203</v>
      </c>
      <c r="AA65" s="112" t="s">
        <v>203</v>
      </c>
      <c r="AB65" s="112" t="s">
        <v>203</v>
      </c>
      <c r="AC65" s="261" t="s">
        <v>203</v>
      </c>
      <c r="AD65" s="112" t="s">
        <v>203</v>
      </c>
      <c r="AE65" s="261" t="s">
        <v>203</v>
      </c>
      <c r="AF65" s="112" t="s">
        <v>203</v>
      </c>
      <c r="AG65" s="261" t="s">
        <v>203</v>
      </c>
      <c r="AH65" s="112" t="s">
        <v>203</v>
      </c>
      <c r="AI65" s="261" t="s">
        <v>203</v>
      </c>
      <c r="AJ65" s="112" t="s">
        <v>203</v>
      </c>
      <c r="AK65" s="112" t="s">
        <v>203</v>
      </c>
    </row>
    <row r="66" spans="1:37" ht="32" hidden="1" outlineLevel="1">
      <c r="A66" s="6" t="s">
        <v>112</v>
      </c>
      <c r="B66" s="5" t="s">
        <v>113</v>
      </c>
      <c r="C66" s="112" t="s">
        <v>203</v>
      </c>
      <c r="D66" s="112" t="s">
        <v>203</v>
      </c>
      <c r="E66" s="112" t="s">
        <v>203</v>
      </c>
      <c r="F66" s="112" t="s">
        <v>203</v>
      </c>
      <c r="G66" s="112" t="s">
        <v>203</v>
      </c>
      <c r="H66" s="112" t="s">
        <v>203</v>
      </c>
      <c r="I66" s="112" t="s">
        <v>203</v>
      </c>
      <c r="J66" s="112" t="s">
        <v>203</v>
      </c>
      <c r="K66" s="112" t="s">
        <v>203</v>
      </c>
      <c r="L66" s="112" t="s">
        <v>203</v>
      </c>
      <c r="M66" s="112" t="s">
        <v>203</v>
      </c>
      <c r="N66" s="112" t="s">
        <v>203</v>
      </c>
      <c r="O66" s="112" t="s">
        <v>203</v>
      </c>
      <c r="P66" s="112" t="s">
        <v>203</v>
      </c>
      <c r="Q66" s="112" t="s">
        <v>203</v>
      </c>
      <c r="R66" s="112" t="s">
        <v>203</v>
      </c>
      <c r="S66" s="112" t="s">
        <v>203</v>
      </c>
      <c r="T66" s="112" t="s">
        <v>203</v>
      </c>
      <c r="U66" s="112" t="s">
        <v>203</v>
      </c>
      <c r="V66" s="112" t="s">
        <v>203</v>
      </c>
      <c r="W66" s="112" t="s">
        <v>203</v>
      </c>
      <c r="X66" s="112" t="s">
        <v>203</v>
      </c>
      <c r="Y66" s="112" t="s">
        <v>203</v>
      </c>
      <c r="Z66" s="112" t="s">
        <v>203</v>
      </c>
      <c r="AA66" s="112" t="s">
        <v>203</v>
      </c>
      <c r="AB66" s="112" t="s">
        <v>203</v>
      </c>
      <c r="AC66" s="261" t="s">
        <v>203</v>
      </c>
      <c r="AD66" s="112" t="s">
        <v>203</v>
      </c>
      <c r="AE66" s="261" t="s">
        <v>203</v>
      </c>
      <c r="AF66" s="112" t="s">
        <v>203</v>
      </c>
      <c r="AG66" s="261" t="s">
        <v>203</v>
      </c>
      <c r="AH66" s="112" t="s">
        <v>203</v>
      </c>
      <c r="AI66" s="261" t="s">
        <v>203</v>
      </c>
      <c r="AJ66" s="112" t="s">
        <v>203</v>
      </c>
      <c r="AK66" s="112" t="s">
        <v>203</v>
      </c>
    </row>
    <row r="67" spans="1:37" ht="48" hidden="1" outlineLevel="1">
      <c r="A67" s="6" t="s">
        <v>114</v>
      </c>
      <c r="B67" s="5" t="s">
        <v>115</v>
      </c>
      <c r="C67" s="112" t="s">
        <v>203</v>
      </c>
      <c r="D67" s="112" t="s">
        <v>203</v>
      </c>
      <c r="E67" s="112" t="s">
        <v>203</v>
      </c>
      <c r="F67" s="112" t="s">
        <v>203</v>
      </c>
      <c r="G67" s="112" t="s">
        <v>203</v>
      </c>
      <c r="H67" s="112" t="s">
        <v>203</v>
      </c>
      <c r="I67" s="112" t="s">
        <v>203</v>
      </c>
      <c r="J67" s="112" t="s">
        <v>203</v>
      </c>
      <c r="K67" s="112" t="s">
        <v>203</v>
      </c>
      <c r="L67" s="112" t="s">
        <v>203</v>
      </c>
      <c r="M67" s="112" t="s">
        <v>203</v>
      </c>
      <c r="N67" s="112" t="s">
        <v>203</v>
      </c>
      <c r="O67" s="112" t="s">
        <v>203</v>
      </c>
      <c r="P67" s="112" t="s">
        <v>203</v>
      </c>
      <c r="Q67" s="112" t="s">
        <v>203</v>
      </c>
      <c r="R67" s="112" t="s">
        <v>203</v>
      </c>
      <c r="S67" s="112" t="s">
        <v>203</v>
      </c>
      <c r="T67" s="112" t="s">
        <v>203</v>
      </c>
      <c r="U67" s="112" t="s">
        <v>203</v>
      </c>
      <c r="V67" s="112" t="s">
        <v>203</v>
      </c>
      <c r="W67" s="112" t="s">
        <v>203</v>
      </c>
      <c r="X67" s="112" t="s">
        <v>203</v>
      </c>
      <c r="Y67" s="112" t="s">
        <v>203</v>
      </c>
      <c r="Z67" s="112" t="s">
        <v>203</v>
      </c>
      <c r="AA67" s="112" t="s">
        <v>203</v>
      </c>
      <c r="AB67" s="112" t="s">
        <v>203</v>
      </c>
      <c r="AC67" s="261" t="s">
        <v>203</v>
      </c>
      <c r="AD67" s="112" t="s">
        <v>203</v>
      </c>
      <c r="AE67" s="261" t="s">
        <v>203</v>
      </c>
      <c r="AF67" s="112" t="s">
        <v>203</v>
      </c>
      <c r="AG67" s="261" t="s">
        <v>203</v>
      </c>
      <c r="AH67" s="112" t="s">
        <v>203</v>
      </c>
      <c r="AI67" s="261" t="s">
        <v>203</v>
      </c>
      <c r="AJ67" s="112" t="s">
        <v>203</v>
      </c>
      <c r="AK67" s="112" t="s">
        <v>203</v>
      </c>
    </row>
    <row r="68" spans="1:37" ht="32" hidden="1" outlineLevel="1">
      <c r="A68" s="6" t="s">
        <v>116</v>
      </c>
      <c r="B68" s="5" t="s">
        <v>117</v>
      </c>
      <c r="C68" s="112" t="s">
        <v>203</v>
      </c>
      <c r="D68" s="112" t="s">
        <v>203</v>
      </c>
      <c r="E68" s="112" t="s">
        <v>203</v>
      </c>
      <c r="F68" s="112" t="s">
        <v>203</v>
      </c>
      <c r="G68" s="112" t="s">
        <v>203</v>
      </c>
      <c r="H68" s="112" t="s">
        <v>203</v>
      </c>
      <c r="I68" s="112" t="s">
        <v>203</v>
      </c>
      <c r="J68" s="112" t="s">
        <v>203</v>
      </c>
      <c r="K68" s="112" t="s">
        <v>203</v>
      </c>
      <c r="L68" s="112" t="s">
        <v>203</v>
      </c>
      <c r="M68" s="112" t="s">
        <v>203</v>
      </c>
      <c r="N68" s="112" t="s">
        <v>203</v>
      </c>
      <c r="O68" s="112" t="s">
        <v>203</v>
      </c>
      <c r="P68" s="112" t="s">
        <v>203</v>
      </c>
      <c r="Q68" s="112" t="s">
        <v>203</v>
      </c>
      <c r="R68" s="112" t="s">
        <v>203</v>
      </c>
      <c r="S68" s="112" t="s">
        <v>203</v>
      </c>
      <c r="T68" s="112" t="s">
        <v>203</v>
      </c>
      <c r="U68" s="112" t="s">
        <v>203</v>
      </c>
      <c r="V68" s="112" t="s">
        <v>203</v>
      </c>
      <c r="W68" s="112" t="s">
        <v>203</v>
      </c>
      <c r="X68" s="112" t="s">
        <v>203</v>
      </c>
      <c r="Y68" s="112" t="s">
        <v>203</v>
      </c>
      <c r="Z68" s="112" t="s">
        <v>203</v>
      </c>
      <c r="AA68" s="112" t="s">
        <v>203</v>
      </c>
      <c r="AB68" s="112" t="s">
        <v>203</v>
      </c>
      <c r="AC68" s="261" t="s">
        <v>203</v>
      </c>
      <c r="AD68" s="112" t="s">
        <v>203</v>
      </c>
      <c r="AE68" s="261" t="s">
        <v>203</v>
      </c>
      <c r="AF68" s="112" t="s">
        <v>203</v>
      </c>
      <c r="AG68" s="261" t="s">
        <v>203</v>
      </c>
      <c r="AH68" s="112" t="s">
        <v>203</v>
      </c>
      <c r="AI68" s="261" t="s">
        <v>203</v>
      </c>
      <c r="AJ68" s="112" t="s">
        <v>203</v>
      </c>
      <c r="AK68" s="112" t="s">
        <v>203</v>
      </c>
    </row>
    <row r="69" spans="1:37" ht="32" hidden="1" outlineLevel="1">
      <c r="A69" s="6" t="s">
        <v>118</v>
      </c>
      <c r="B69" s="5" t="s">
        <v>119</v>
      </c>
      <c r="C69" s="112" t="s">
        <v>203</v>
      </c>
      <c r="D69" s="112" t="s">
        <v>203</v>
      </c>
      <c r="E69" s="112" t="s">
        <v>203</v>
      </c>
      <c r="F69" s="112" t="s">
        <v>203</v>
      </c>
      <c r="G69" s="112" t="s">
        <v>203</v>
      </c>
      <c r="H69" s="112" t="s">
        <v>203</v>
      </c>
      <c r="I69" s="112" t="s">
        <v>203</v>
      </c>
      <c r="J69" s="112" t="s">
        <v>203</v>
      </c>
      <c r="K69" s="112" t="s">
        <v>203</v>
      </c>
      <c r="L69" s="112" t="s">
        <v>203</v>
      </c>
      <c r="M69" s="112" t="s">
        <v>203</v>
      </c>
      <c r="N69" s="112" t="s">
        <v>203</v>
      </c>
      <c r="O69" s="112" t="s">
        <v>203</v>
      </c>
      <c r="P69" s="112" t="s">
        <v>203</v>
      </c>
      <c r="Q69" s="112" t="s">
        <v>203</v>
      </c>
      <c r="R69" s="112" t="s">
        <v>203</v>
      </c>
      <c r="S69" s="112" t="s">
        <v>203</v>
      </c>
      <c r="T69" s="112" t="s">
        <v>203</v>
      </c>
      <c r="U69" s="112" t="s">
        <v>203</v>
      </c>
      <c r="V69" s="112" t="s">
        <v>203</v>
      </c>
      <c r="W69" s="112" t="s">
        <v>203</v>
      </c>
      <c r="X69" s="112" t="s">
        <v>203</v>
      </c>
      <c r="Y69" s="112" t="s">
        <v>203</v>
      </c>
      <c r="Z69" s="112" t="s">
        <v>203</v>
      </c>
      <c r="AA69" s="112" t="s">
        <v>203</v>
      </c>
      <c r="AB69" s="112" t="s">
        <v>203</v>
      </c>
      <c r="AC69" s="261" t="s">
        <v>203</v>
      </c>
      <c r="AD69" s="112" t="s">
        <v>203</v>
      </c>
      <c r="AE69" s="261" t="s">
        <v>203</v>
      </c>
      <c r="AF69" s="112" t="s">
        <v>203</v>
      </c>
      <c r="AG69" s="261" t="s">
        <v>203</v>
      </c>
      <c r="AH69" s="112" t="s">
        <v>203</v>
      </c>
      <c r="AI69" s="261" t="s">
        <v>203</v>
      </c>
      <c r="AJ69" s="112" t="s">
        <v>203</v>
      </c>
      <c r="AK69" s="112" t="s">
        <v>203</v>
      </c>
    </row>
    <row r="70" spans="1:37" s="30" customFormat="1" ht="32" collapsed="1">
      <c r="A70" s="6" t="s">
        <v>673</v>
      </c>
      <c r="B70" s="282" t="s">
        <v>120</v>
      </c>
      <c r="C70" s="35" t="s">
        <v>203</v>
      </c>
      <c r="D70" s="35" t="s">
        <v>203</v>
      </c>
      <c r="E70" s="35" t="s">
        <v>203</v>
      </c>
      <c r="F70" s="35" t="s">
        <v>203</v>
      </c>
      <c r="G70" s="35" t="s">
        <v>203</v>
      </c>
      <c r="H70" s="78">
        <f>H71</f>
        <v>2.3559322033898304</v>
      </c>
      <c r="I70" s="35" t="s">
        <v>203</v>
      </c>
      <c r="J70" s="35" t="s">
        <v>203</v>
      </c>
      <c r="K70" s="78">
        <f>K71</f>
        <v>2.6130211389830511</v>
      </c>
      <c r="L70" s="78">
        <f t="shared" ref="L70:O70" si="6">L71</f>
        <v>0</v>
      </c>
      <c r="M70" s="78">
        <f t="shared" si="6"/>
        <v>0.83047615169491518</v>
      </c>
      <c r="N70" s="78">
        <f t="shared" si="6"/>
        <v>1.7825449872881358</v>
      </c>
      <c r="O70" s="78">
        <f t="shared" si="6"/>
        <v>0</v>
      </c>
      <c r="P70" s="35" t="s">
        <v>203</v>
      </c>
      <c r="Q70" s="35" t="s">
        <v>203</v>
      </c>
      <c r="R70" s="35" t="s">
        <v>203</v>
      </c>
      <c r="S70" s="35" t="s">
        <v>203</v>
      </c>
      <c r="T70" s="35" t="s">
        <v>203</v>
      </c>
      <c r="U70" s="35" t="s">
        <v>203</v>
      </c>
      <c r="V70" s="35" t="s">
        <v>203</v>
      </c>
      <c r="W70" s="35" t="s">
        <v>203</v>
      </c>
      <c r="X70" s="35" t="s">
        <v>203</v>
      </c>
      <c r="Y70" s="35" t="s">
        <v>203</v>
      </c>
      <c r="Z70" s="35" t="s">
        <v>203</v>
      </c>
      <c r="AA70" s="35" t="s">
        <v>203</v>
      </c>
      <c r="AB70" s="35" t="s">
        <v>203</v>
      </c>
      <c r="AC70" s="78">
        <f>AC71</f>
        <v>0</v>
      </c>
      <c r="AD70" s="35" t="s">
        <v>203</v>
      </c>
      <c r="AE70" s="78">
        <f>AE71</f>
        <v>2.6130211389830511</v>
      </c>
      <c r="AF70" s="35" t="s">
        <v>203</v>
      </c>
      <c r="AG70" s="78" t="str">
        <f>AG71</f>
        <v>нд</v>
      </c>
      <c r="AH70" s="35" t="s">
        <v>203</v>
      </c>
      <c r="AI70" s="78">
        <f>AI71</f>
        <v>2.6130211389830511</v>
      </c>
      <c r="AJ70" s="35" t="s">
        <v>203</v>
      </c>
      <c r="AK70" s="35" t="s">
        <v>203</v>
      </c>
    </row>
    <row r="71" spans="1:37" s="26" customFormat="1" ht="26" customHeight="1">
      <c r="A71" s="165" t="s">
        <v>674</v>
      </c>
      <c r="B71" s="284" t="s">
        <v>624</v>
      </c>
      <c r="C71" s="37" t="s">
        <v>203</v>
      </c>
      <c r="D71" s="37" t="s">
        <v>189</v>
      </c>
      <c r="E71" s="37">
        <v>2020</v>
      </c>
      <c r="F71" s="37">
        <v>2020</v>
      </c>
      <c r="G71" s="37" t="s">
        <v>203</v>
      </c>
      <c r="H71" s="77">
        <f>2.78/1.18</f>
        <v>2.3559322033898304</v>
      </c>
      <c r="I71" s="37" t="s">
        <v>203</v>
      </c>
      <c r="J71" s="37" t="s">
        <v>203</v>
      </c>
      <c r="K71" s="27">
        <f>SUM(L71:O71)</f>
        <v>2.6130211389830511</v>
      </c>
      <c r="L71" s="197">
        <v>0</v>
      </c>
      <c r="M71" s="197">
        <f>0.8838*'Ф 17'!E15*'Ф 17'!F15/1.18</f>
        <v>0.83047615169491518</v>
      </c>
      <c r="N71" s="77">
        <f>1.897*'Ф 17'!E15*'Ф 17'!F15/1.18</f>
        <v>1.7825449872881358</v>
      </c>
      <c r="O71" s="197">
        <v>0</v>
      </c>
      <c r="P71" s="37" t="s">
        <v>203</v>
      </c>
      <c r="Q71" s="37" t="s">
        <v>203</v>
      </c>
      <c r="R71" s="37" t="s">
        <v>203</v>
      </c>
      <c r="S71" s="37" t="s">
        <v>203</v>
      </c>
      <c r="T71" s="37" t="s">
        <v>203</v>
      </c>
      <c r="U71" s="37" t="s">
        <v>203</v>
      </c>
      <c r="V71" s="37" t="s">
        <v>203</v>
      </c>
      <c r="W71" s="37" t="s">
        <v>203</v>
      </c>
      <c r="X71" s="37" t="s">
        <v>203</v>
      </c>
      <c r="Y71" s="37" t="s">
        <v>203</v>
      </c>
      <c r="Z71" s="37" t="s">
        <v>203</v>
      </c>
      <c r="AA71" s="37" t="s">
        <v>203</v>
      </c>
      <c r="AB71" s="37" t="s">
        <v>203</v>
      </c>
      <c r="AC71" s="77">
        <v>0</v>
      </c>
      <c r="AD71" s="37" t="s">
        <v>203</v>
      </c>
      <c r="AE71" s="77">
        <f>K71</f>
        <v>2.6130211389830511</v>
      </c>
      <c r="AF71" s="37" t="s">
        <v>203</v>
      </c>
      <c r="AG71" s="77" t="s">
        <v>203</v>
      </c>
      <c r="AH71" s="37" t="s">
        <v>203</v>
      </c>
      <c r="AI71" s="77">
        <f>AC71+AE71</f>
        <v>2.6130211389830511</v>
      </c>
      <c r="AJ71" s="37" t="s">
        <v>203</v>
      </c>
      <c r="AK71" s="37" t="s">
        <v>203</v>
      </c>
    </row>
    <row r="72" spans="1:37">
      <c r="A72" s="6" t="s">
        <v>121</v>
      </c>
      <c r="B72" s="75" t="s">
        <v>122</v>
      </c>
      <c r="C72" s="112" t="s">
        <v>203</v>
      </c>
      <c r="D72" s="112" t="s">
        <v>203</v>
      </c>
      <c r="E72" s="112" t="s">
        <v>203</v>
      </c>
      <c r="F72" s="112" t="s">
        <v>203</v>
      </c>
      <c r="G72" s="112" t="s">
        <v>203</v>
      </c>
      <c r="H72" s="112" t="s">
        <v>203</v>
      </c>
      <c r="I72" s="112" t="s">
        <v>203</v>
      </c>
      <c r="J72" s="112" t="s">
        <v>203</v>
      </c>
      <c r="K72" s="112" t="s">
        <v>203</v>
      </c>
      <c r="L72" s="112" t="s">
        <v>203</v>
      </c>
      <c r="M72" s="112" t="s">
        <v>203</v>
      </c>
      <c r="N72" s="112" t="s">
        <v>203</v>
      </c>
      <c r="O72" s="112" t="s">
        <v>203</v>
      </c>
      <c r="P72" s="112" t="s">
        <v>203</v>
      </c>
      <c r="Q72" s="112" t="s">
        <v>203</v>
      </c>
      <c r="R72" s="112" t="s">
        <v>203</v>
      </c>
      <c r="S72" s="112" t="s">
        <v>203</v>
      </c>
      <c r="T72" s="112" t="s">
        <v>203</v>
      </c>
      <c r="U72" s="112" t="s">
        <v>203</v>
      </c>
      <c r="V72" s="112" t="s">
        <v>203</v>
      </c>
      <c r="W72" s="112" t="s">
        <v>203</v>
      </c>
      <c r="X72" s="112" t="s">
        <v>203</v>
      </c>
      <c r="Y72" s="112" t="s">
        <v>203</v>
      </c>
      <c r="Z72" s="112" t="s">
        <v>203</v>
      </c>
      <c r="AA72" s="112" t="s">
        <v>203</v>
      </c>
      <c r="AB72" s="112" t="s">
        <v>203</v>
      </c>
      <c r="AC72" s="112" t="s">
        <v>203</v>
      </c>
      <c r="AD72" s="112" t="s">
        <v>203</v>
      </c>
      <c r="AE72" s="112" t="s">
        <v>203</v>
      </c>
      <c r="AF72" s="112" t="s">
        <v>203</v>
      </c>
      <c r="AG72" s="112" t="s">
        <v>203</v>
      </c>
      <c r="AH72" s="112" t="s">
        <v>203</v>
      </c>
      <c r="AI72" s="261" t="s">
        <v>203</v>
      </c>
      <c r="AJ72" s="112" t="s">
        <v>203</v>
      </c>
      <c r="AK72" s="112" t="s">
        <v>203</v>
      </c>
    </row>
    <row r="73" spans="1:37">
      <c r="AD73" s="112" t="s">
        <v>203</v>
      </c>
      <c r="AE73" s="112" t="s">
        <v>203</v>
      </c>
      <c r="AF73" s="112" t="s">
        <v>203</v>
      </c>
      <c r="AG73" s="112" t="s">
        <v>203</v>
      </c>
      <c r="AH73" s="112" t="s">
        <v>203</v>
      </c>
      <c r="AI73" s="112" t="s">
        <v>203</v>
      </c>
      <c r="AJ73" s="112" t="s">
        <v>203</v>
      </c>
      <c r="AK73" s="112" t="s">
        <v>203</v>
      </c>
    </row>
  </sheetData>
  <mergeCells count="30">
    <mergeCell ref="A12:AK12"/>
    <mergeCell ref="A4:AK4"/>
    <mergeCell ref="A6:AK6"/>
    <mergeCell ref="A7:AK7"/>
    <mergeCell ref="A9:AK9"/>
    <mergeCell ref="A11:AK11"/>
    <mergeCell ref="A13:AJ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C14:AJ14"/>
    <mergeCell ref="AK14:AK16"/>
    <mergeCell ref="K15:O15"/>
    <mergeCell ref="P15:T15"/>
    <mergeCell ref="U15:V15"/>
    <mergeCell ref="W15:X15"/>
    <mergeCell ref="Y15:Z15"/>
    <mergeCell ref="AC15:AD15"/>
    <mergeCell ref="AE15:AF15"/>
    <mergeCell ref="AI15:AI16"/>
    <mergeCell ref="AJ15:AJ16"/>
    <mergeCell ref="AG15:AH15"/>
  </mergeCells>
  <pageMargins left="0.19685039370078741" right="0.27559055118110237" top="0.74803149606299213" bottom="0.35433070866141736" header="0.31496062992125984" footer="0.15748031496062992"/>
  <pageSetup paperSize="8" scale="21" fitToHeight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CL75"/>
  <sheetViews>
    <sheetView workbookViewId="0">
      <selection activeCell="A7" sqref="A7:S7"/>
    </sheetView>
  </sheetViews>
  <sheetFormatPr baseColWidth="10" defaultColWidth="9.1640625" defaultRowHeight="16" outlineLevelRow="1"/>
  <cols>
    <col min="1" max="1" width="13.33203125" style="15" customWidth="1"/>
    <col min="2" max="2" width="53.83203125" style="15" customWidth="1"/>
    <col min="3" max="3" width="15.83203125" style="15" customWidth="1"/>
    <col min="4" max="4" width="20.1640625" style="15" customWidth="1"/>
    <col min="5" max="5" width="18.5" style="15" bestFit="1" customWidth="1"/>
    <col min="6" max="6" width="17.5" style="15" customWidth="1"/>
    <col min="7" max="12" width="5.5" style="15" customWidth="1"/>
    <col min="13" max="13" width="17.5" style="15" customWidth="1"/>
    <col min="14" max="19" width="5.5" style="15" customWidth="1"/>
    <col min="20" max="20" width="17.5" style="15" customWidth="1"/>
    <col min="21" max="21" width="13.6640625" style="15" customWidth="1"/>
    <col min="22" max="26" width="5.5" style="15" customWidth="1"/>
    <col min="27" max="27" width="17.5" style="15" customWidth="1"/>
    <col min="28" max="33" width="5.5" style="15" customWidth="1"/>
    <col min="34" max="34" width="17.5" style="15" customWidth="1"/>
    <col min="35" max="40" width="6.83203125" style="15" customWidth="1"/>
    <col min="41" max="41" width="22" style="15" customWidth="1"/>
    <col min="42" max="46" width="6.83203125" style="15" customWidth="1"/>
    <col min="47" max="47" width="7.1640625" style="15" customWidth="1"/>
    <col min="48" max="48" width="20.5" style="15" customWidth="1"/>
    <col min="49" max="54" width="6.83203125" style="15" customWidth="1"/>
    <col min="55" max="55" width="22" style="15" customWidth="1"/>
    <col min="56" max="60" width="6.83203125" style="15" customWidth="1"/>
    <col min="61" max="61" width="7.1640625" style="15" customWidth="1"/>
    <col min="62" max="62" width="21.5" style="15" customWidth="1"/>
    <col min="63" max="63" width="8.33203125" style="15" bestFit="1" customWidth="1"/>
    <col min="64" max="67" width="6.83203125" style="15" customWidth="1"/>
    <col min="68" max="68" width="8.5" style="15" customWidth="1"/>
    <col min="69" max="69" width="20" style="15" customWidth="1"/>
    <col min="70" max="73" width="6.83203125" style="15" customWidth="1"/>
    <col min="74" max="74" width="7.83203125" style="15" customWidth="1"/>
    <col min="75" max="75" width="6.5" style="15" customWidth="1"/>
    <col min="76" max="76" width="19" style="15" customWidth="1"/>
    <col min="77" max="77" width="4.6640625" style="15" customWidth="1"/>
    <col min="78" max="78" width="4.33203125" style="15" customWidth="1"/>
    <col min="79" max="79" width="4.5" style="15" customWidth="1"/>
    <col min="80" max="80" width="5.1640625" style="15" customWidth="1"/>
    <col min="81" max="81" width="5.6640625" style="15" customWidth="1"/>
    <col min="82" max="82" width="6.33203125" style="15" customWidth="1"/>
    <col min="83" max="83" width="6.5" style="15" customWidth="1"/>
    <col min="84" max="84" width="6.33203125" style="15" customWidth="1"/>
    <col min="85" max="86" width="5.6640625" style="15" customWidth="1"/>
    <col min="87" max="87" width="14.6640625" style="15" customWidth="1"/>
    <col min="88" max="97" width="5.6640625" style="15" customWidth="1"/>
    <col min="98" max="16384" width="9.1640625" style="15"/>
  </cols>
  <sheetData>
    <row r="1" spans="1:90" ht="18">
      <c r="BX1" s="151" t="s">
        <v>240</v>
      </c>
    </row>
    <row r="2" spans="1:90" ht="18">
      <c r="BX2" s="153" t="s">
        <v>0</v>
      </c>
    </row>
    <row r="3" spans="1:90" ht="18">
      <c r="BX3" s="153" t="s">
        <v>1</v>
      </c>
    </row>
    <row r="4" spans="1:90">
      <c r="A4" s="420" t="s">
        <v>241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</row>
    <row r="5" spans="1:90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</row>
    <row r="6" spans="1:90" ht="18">
      <c r="A6" s="374" t="s">
        <v>631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</row>
    <row r="7" spans="1:90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</row>
    <row r="8" spans="1:90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</row>
    <row r="9" spans="1:90">
      <c r="A9" s="376" t="s">
        <v>675</v>
      </c>
      <c r="B9" s="376"/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46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</row>
    <row r="10" spans="1:90">
      <c r="A10" s="421"/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L10" s="48"/>
    </row>
    <row r="11" spans="1:90" ht="18">
      <c r="A11" s="422" t="s">
        <v>327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</row>
    <row r="12" spans="1:90">
      <c r="A12" s="423" t="s">
        <v>242</v>
      </c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90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125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</row>
    <row r="14" spans="1:90">
      <c r="A14" s="409" t="s">
        <v>6</v>
      </c>
      <c r="B14" s="409" t="s">
        <v>7</v>
      </c>
      <c r="C14" s="409" t="s">
        <v>8</v>
      </c>
      <c r="D14" s="415" t="s">
        <v>243</v>
      </c>
      <c r="E14" s="415"/>
      <c r="F14" s="425" t="s">
        <v>244</v>
      </c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7"/>
      <c r="T14" s="412" t="s">
        <v>245</v>
      </c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4"/>
      <c r="BX14" s="409" t="s">
        <v>141</v>
      </c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</row>
    <row r="15" spans="1:90">
      <c r="A15" s="410"/>
      <c r="B15" s="410"/>
      <c r="C15" s="410"/>
      <c r="D15" s="415"/>
      <c r="E15" s="415"/>
      <c r="F15" s="428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30"/>
      <c r="T15" s="412" t="s">
        <v>329</v>
      </c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4"/>
      <c r="AH15" s="412" t="s">
        <v>330</v>
      </c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4"/>
      <c r="AV15" s="412" t="s">
        <v>331</v>
      </c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4"/>
      <c r="BJ15" s="415" t="s">
        <v>246</v>
      </c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0"/>
    </row>
    <row r="16" spans="1:90" ht="32.25" customHeight="1">
      <c r="A16" s="410"/>
      <c r="B16" s="410"/>
      <c r="C16" s="410"/>
      <c r="D16" s="415"/>
      <c r="E16" s="415"/>
      <c r="F16" s="412" t="s">
        <v>144</v>
      </c>
      <c r="G16" s="413"/>
      <c r="H16" s="413"/>
      <c r="I16" s="413"/>
      <c r="J16" s="413"/>
      <c r="K16" s="413"/>
      <c r="L16" s="413"/>
      <c r="M16" s="416" t="s">
        <v>247</v>
      </c>
      <c r="N16" s="417"/>
      <c r="O16" s="417"/>
      <c r="P16" s="417"/>
      <c r="Q16" s="417"/>
      <c r="R16" s="417"/>
      <c r="S16" s="418"/>
      <c r="T16" s="412" t="s">
        <v>149</v>
      </c>
      <c r="U16" s="413"/>
      <c r="V16" s="413"/>
      <c r="W16" s="413"/>
      <c r="X16" s="413"/>
      <c r="Y16" s="413"/>
      <c r="Z16" s="413"/>
      <c r="AA16" s="416" t="s">
        <v>247</v>
      </c>
      <c r="AB16" s="417"/>
      <c r="AC16" s="417"/>
      <c r="AD16" s="417"/>
      <c r="AE16" s="417"/>
      <c r="AF16" s="417"/>
      <c r="AG16" s="418"/>
      <c r="AH16" s="412" t="s">
        <v>144</v>
      </c>
      <c r="AI16" s="413"/>
      <c r="AJ16" s="413"/>
      <c r="AK16" s="413"/>
      <c r="AL16" s="413"/>
      <c r="AM16" s="413"/>
      <c r="AN16" s="413"/>
      <c r="AO16" s="416" t="s">
        <v>247</v>
      </c>
      <c r="AP16" s="417"/>
      <c r="AQ16" s="417"/>
      <c r="AR16" s="417"/>
      <c r="AS16" s="417"/>
      <c r="AT16" s="417"/>
      <c r="AU16" s="418"/>
      <c r="AV16" s="412" t="s">
        <v>144</v>
      </c>
      <c r="AW16" s="413"/>
      <c r="AX16" s="413"/>
      <c r="AY16" s="413"/>
      <c r="AZ16" s="413"/>
      <c r="BA16" s="413"/>
      <c r="BB16" s="413"/>
      <c r="BC16" s="416" t="s">
        <v>247</v>
      </c>
      <c r="BD16" s="417"/>
      <c r="BE16" s="417"/>
      <c r="BF16" s="417"/>
      <c r="BG16" s="417"/>
      <c r="BH16" s="417"/>
      <c r="BI16" s="418"/>
      <c r="BJ16" s="412" t="s">
        <v>142</v>
      </c>
      <c r="BK16" s="413"/>
      <c r="BL16" s="413"/>
      <c r="BM16" s="413"/>
      <c r="BN16" s="413"/>
      <c r="BO16" s="413"/>
      <c r="BP16" s="413"/>
      <c r="BQ16" s="416" t="s">
        <v>143</v>
      </c>
      <c r="BR16" s="417"/>
      <c r="BS16" s="417"/>
      <c r="BT16" s="417"/>
      <c r="BU16" s="417"/>
      <c r="BV16" s="417"/>
      <c r="BW16" s="418"/>
      <c r="BX16" s="410"/>
    </row>
    <row r="17" spans="1:76" ht="52.5" customHeight="1">
      <c r="A17" s="410"/>
      <c r="B17" s="410"/>
      <c r="C17" s="410"/>
      <c r="D17" s="415" t="s">
        <v>149</v>
      </c>
      <c r="E17" s="415" t="s">
        <v>618</v>
      </c>
      <c r="F17" s="123" t="s">
        <v>248</v>
      </c>
      <c r="G17" s="419" t="s">
        <v>249</v>
      </c>
      <c r="H17" s="419"/>
      <c r="I17" s="419"/>
      <c r="J17" s="419"/>
      <c r="K17" s="419"/>
      <c r="L17" s="419"/>
      <c r="M17" s="123" t="s">
        <v>248</v>
      </c>
      <c r="N17" s="419" t="s">
        <v>249</v>
      </c>
      <c r="O17" s="419"/>
      <c r="P17" s="419"/>
      <c r="Q17" s="419"/>
      <c r="R17" s="419"/>
      <c r="S17" s="419"/>
      <c r="T17" s="123" t="s">
        <v>248</v>
      </c>
      <c r="U17" s="419" t="s">
        <v>249</v>
      </c>
      <c r="V17" s="419"/>
      <c r="W17" s="419"/>
      <c r="X17" s="419"/>
      <c r="Y17" s="419"/>
      <c r="Z17" s="419"/>
      <c r="AA17" s="123" t="s">
        <v>248</v>
      </c>
      <c r="AB17" s="419" t="s">
        <v>249</v>
      </c>
      <c r="AC17" s="419"/>
      <c r="AD17" s="419"/>
      <c r="AE17" s="419"/>
      <c r="AF17" s="419"/>
      <c r="AG17" s="419"/>
      <c r="AH17" s="123" t="s">
        <v>248</v>
      </c>
      <c r="AI17" s="419" t="s">
        <v>249</v>
      </c>
      <c r="AJ17" s="419"/>
      <c r="AK17" s="419"/>
      <c r="AL17" s="419"/>
      <c r="AM17" s="419"/>
      <c r="AN17" s="419"/>
      <c r="AO17" s="123" t="s">
        <v>248</v>
      </c>
      <c r="AP17" s="419" t="s">
        <v>249</v>
      </c>
      <c r="AQ17" s="419"/>
      <c r="AR17" s="419"/>
      <c r="AS17" s="419"/>
      <c r="AT17" s="419"/>
      <c r="AU17" s="419"/>
      <c r="AV17" s="123" t="s">
        <v>248</v>
      </c>
      <c r="AW17" s="419" t="s">
        <v>249</v>
      </c>
      <c r="AX17" s="419"/>
      <c r="AY17" s="419"/>
      <c r="AZ17" s="419"/>
      <c r="BA17" s="419"/>
      <c r="BB17" s="419"/>
      <c r="BC17" s="123" t="s">
        <v>248</v>
      </c>
      <c r="BD17" s="419" t="s">
        <v>249</v>
      </c>
      <c r="BE17" s="419"/>
      <c r="BF17" s="419"/>
      <c r="BG17" s="419"/>
      <c r="BH17" s="419"/>
      <c r="BI17" s="419"/>
      <c r="BJ17" s="123" t="s">
        <v>248</v>
      </c>
      <c r="BK17" s="419" t="s">
        <v>249</v>
      </c>
      <c r="BL17" s="419"/>
      <c r="BM17" s="419"/>
      <c r="BN17" s="419"/>
      <c r="BO17" s="419"/>
      <c r="BP17" s="419"/>
      <c r="BQ17" s="123" t="s">
        <v>248</v>
      </c>
      <c r="BR17" s="419" t="s">
        <v>249</v>
      </c>
      <c r="BS17" s="419"/>
      <c r="BT17" s="419"/>
      <c r="BU17" s="419"/>
      <c r="BV17" s="419"/>
      <c r="BW17" s="419"/>
      <c r="BX17" s="410"/>
    </row>
    <row r="18" spans="1:76" ht="121">
      <c r="A18" s="411"/>
      <c r="B18" s="411"/>
      <c r="C18" s="411"/>
      <c r="D18" s="415"/>
      <c r="E18" s="415"/>
      <c r="F18" s="118" t="s">
        <v>250</v>
      </c>
      <c r="G18" s="118" t="s">
        <v>250</v>
      </c>
      <c r="H18" s="53" t="s">
        <v>251</v>
      </c>
      <c r="I18" s="53" t="s">
        <v>252</v>
      </c>
      <c r="J18" s="53" t="s">
        <v>253</v>
      </c>
      <c r="K18" s="53" t="s">
        <v>254</v>
      </c>
      <c r="L18" s="53" t="s">
        <v>255</v>
      </c>
      <c r="M18" s="118" t="s">
        <v>250</v>
      </c>
      <c r="N18" s="118" t="s">
        <v>250</v>
      </c>
      <c r="O18" s="53" t="s">
        <v>251</v>
      </c>
      <c r="P18" s="53" t="s">
        <v>252</v>
      </c>
      <c r="Q18" s="53" t="s">
        <v>253</v>
      </c>
      <c r="R18" s="53" t="s">
        <v>254</v>
      </c>
      <c r="S18" s="53" t="s">
        <v>255</v>
      </c>
      <c r="T18" s="118" t="s">
        <v>250</v>
      </c>
      <c r="U18" s="118" t="s">
        <v>250</v>
      </c>
      <c r="V18" s="53" t="s">
        <v>251</v>
      </c>
      <c r="W18" s="53" t="s">
        <v>252</v>
      </c>
      <c r="X18" s="53" t="s">
        <v>253</v>
      </c>
      <c r="Y18" s="53" t="s">
        <v>254</v>
      </c>
      <c r="Z18" s="53" t="s">
        <v>255</v>
      </c>
      <c r="AA18" s="118" t="s">
        <v>250</v>
      </c>
      <c r="AB18" s="118" t="s">
        <v>250</v>
      </c>
      <c r="AC18" s="53" t="s">
        <v>251</v>
      </c>
      <c r="AD18" s="53" t="s">
        <v>252</v>
      </c>
      <c r="AE18" s="53" t="s">
        <v>253</v>
      </c>
      <c r="AF18" s="53" t="s">
        <v>254</v>
      </c>
      <c r="AG18" s="53" t="s">
        <v>255</v>
      </c>
      <c r="AH18" s="118" t="s">
        <v>250</v>
      </c>
      <c r="AI18" s="118" t="s">
        <v>250</v>
      </c>
      <c r="AJ18" s="53" t="s">
        <v>251</v>
      </c>
      <c r="AK18" s="53" t="s">
        <v>252</v>
      </c>
      <c r="AL18" s="53" t="s">
        <v>253</v>
      </c>
      <c r="AM18" s="53" t="s">
        <v>254</v>
      </c>
      <c r="AN18" s="53" t="s">
        <v>255</v>
      </c>
      <c r="AO18" s="118" t="s">
        <v>250</v>
      </c>
      <c r="AP18" s="118" t="s">
        <v>250</v>
      </c>
      <c r="AQ18" s="53" t="s">
        <v>251</v>
      </c>
      <c r="AR18" s="53" t="s">
        <v>252</v>
      </c>
      <c r="AS18" s="53" t="s">
        <v>253</v>
      </c>
      <c r="AT18" s="53" t="s">
        <v>254</v>
      </c>
      <c r="AU18" s="53" t="s">
        <v>255</v>
      </c>
      <c r="AV18" s="118" t="s">
        <v>250</v>
      </c>
      <c r="AW18" s="118" t="s">
        <v>250</v>
      </c>
      <c r="AX18" s="53" t="s">
        <v>251</v>
      </c>
      <c r="AY18" s="53" t="s">
        <v>252</v>
      </c>
      <c r="AZ18" s="53" t="s">
        <v>253</v>
      </c>
      <c r="BA18" s="53" t="s">
        <v>254</v>
      </c>
      <c r="BB18" s="53" t="s">
        <v>255</v>
      </c>
      <c r="BC18" s="118" t="s">
        <v>250</v>
      </c>
      <c r="BD18" s="118" t="s">
        <v>250</v>
      </c>
      <c r="BE18" s="53" t="s">
        <v>251</v>
      </c>
      <c r="BF18" s="53" t="s">
        <v>252</v>
      </c>
      <c r="BG18" s="53" t="s">
        <v>253</v>
      </c>
      <c r="BH18" s="53" t="s">
        <v>254</v>
      </c>
      <c r="BI18" s="53" t="s">
        <v>255</v>
      </c>
      <c r="BJ18" s="118" t="s">
        <v>250</v>
      </c>
      <c r="BK18" s="118" t="s">
        <v>250</v>
      </c>
      <c r="BL18" s="53" t="s">
        <v>251</v>
      </c>
      <c r="BM18" s="53" t="s">
        <v>252</v>
      </c>
      <c r="BN18" s="53" t="s">
        <v>253</v>
      </c>
      <c r="BO18" s="53" t="s">
        <v>254</v>
      </c>
      <c r="BP18" s="53" t="s">
        <v>552</v>
      </c>
      <c r="BQ18" s="118" t="s">
        <v>250</v>
      </c>
      <c r="BR18" s="118" t="s">
        <v>250</v>
      </c>
      <c r="BS18" s="53" t="s">
        <v>251</v>
      </c>
      <c r="BT18" s="53" t="s">
        <v>252</v>
      </c>
      <c r="BU18" s="53" t="s">
        <v>253</v>
      </c>
      <c r="BV18" s="53" t="s">
        <v>254</v>
      </c>
      <c r="BW18" s="53" t="s">
        <v>255</v>
      </c>
      <c r="BX18" s="411"/>
    </row>
    <row r="19" spans="1:76">
      <c r="A19" s="124">
        <v>1</v>
      </c>
      <c r="B19" s="124">
        <v>2</v>
      </c>
      <c r="C19" s="124">
        <v>3</v>
      </c>
      <c r="D19" s="124">
        <v>4</v>
      </c>
      <c r="E19" s="124">
        <v>5</v>
      </c>
      <c r="F19" s="54" t="s">
        <v>256</v>
      </c>
      <c r="G19" s="54" t="s">
        <v>257</v>
      </c>
      <c r="H19" s="54" t="s">
        <v>258</v>
      </c>
      <c r="I19" s="54" t="s">
        <v>259</v>
      </c>
      <c r="J19" s="54" t="s">
        <v>260</v>
      </c>
      <c r="K19" s="54" t="s">
        <v>261</v>
      </c>
      <c r="L19" s="54" t="s">
        <v>262</v>
      </c>
      <c r="M19" s="54" t="s">
        <v>263</v>
      </c>
      <c r="N19" s="54" t="s">
        <v>264</v>
      </c>
      <c r="O19" s="54" t="s">
        <v>265</v>
      </c>
      <c r="P19" s="54" t="s">
        <v>266</v>
      </c>
      <c r="Q19" s="54" t="s">
        <v>267</v>
      </c>
      <c r="R19" s="54" t="s">
        <v>268</v>
      </c>
      <c r="S19" s="54" t="s">
        <v>269</v>
      </c>
      <c r="T19" s="54" t="s">
        <v>284</v>
      </c>
      <c r="U19" s="54" t="s">
        <v>285</v>
      </c>
      <c r="V19" s="54" t="s">
        <v>286</v>
      </c>
      <c r="W19" s="54" t="s">
        <v>287</v>
      </c>
      <c r="X19" s="54" t="s">
        <v>288</v>
      </c>
      <c r="Y19" s="54" t="s">
        <v>289</v>
      </c>
      <c r="Z19" s="54" t="s">
        <v>290</v>
      </c>
      <c r="AA19" s="54" t="s">
        <v>291</v>
      </c>
      <c r="AB19" s="54" t="s">
        <v>292</v>
      </c>
      <c r="AC19" s="54" t="s">
        <v>293</v>
      </c>
      <c r="AD19" s="54" t="s">
        <v>294</v>
      </c>
      <c r="AE19" s="54" t="s">
        <v>295</v>
      </c>
      <c r="AF19" s="54" t="s">
        <v>296</v>
      </c>
      <c r="AG19" s="54" t="s">
        <v>297</v>
      </c>
      <c r="AH19" s="54" t="s">
        <v>298</v>
      </c>
      <c r="AI19" s="54" t="s">
        <v>299</v>
      </c>
      <c r="AJ19" s="54" t="s">
        <v>300</v>
      </c>
      <c r="AK19" s="54" t="s">
        <v>301</v>
      </c>
      <c r="AL19" s="54" t="s">
        <v>302</v>
      </c>
      <c r="AM19" s="54" t="s">
        <v>303</v>
      </c>
      <c r="AN19" s="54" t="s">
        <v>304</v>
      </c>
      <c r="AO19" s="54" t="s">
        <v>305</v>
      </c>
      <c r="AP19" s="54" t="s">
        <v>306</v>
      </c>
      <c r="AQ19" s="54" t="s">
        <v>307</v>
      </c>
      <c r="AR19" s="54" t="s">
        <v>308</v>
      </c>
      <c r="AS19" s="54" t="s">
        <v>309</v>
      </c>
      <c r="AT19" s="54" t="s">
        <v>310</v>
      </c>
      <c r="AU19" s="54" t="s">
        <v>311</v>
      </c>
      <c r="AV19" s="54" t="s">
        <v>332</v>
      </c>
      <c r="AW19" s="54" t="s">
        <v>333</v>
      </c>
      <c r="AX19" s="54" t="s">
        <v>334</v>
      </c>
      <c r="AY19" s="54" t="s">
        <v>335</v>
      </c>
      <c r="AZ19" s="54" t="s">
        <v>336</v>
      </c>
      <c r="BA19" s="54" t="s">
        <v>337</v>
      </c>
      <c r="BB19" s="54" t="s">
        <v>338</v>
      </c>
      <c r="BC19" s="54" t="s">
        <v>339</v>
      </c>
      <c r="BD19" s="54" t="s">
        <v>340</v>
      </c>
      <c r="BE19" s="54" t="s">
        <v>341</v>
      </c>
      <c r="BF19" s="54" t="s">
        <v>342</v>
      </c>
      <c r="BG19" s="54" t="s">
        <v>343</v>
      </c>
      <c r="BH19" s="54" t="s">
        <v>344</v>
      </c>
      <c r="BI19" s="54" t="s">
        <v>345</v>
      </c>
      <c r="BJ19" s="54" t="s">
        <v>312</v>
      </c>
      <c r="BK19" s="54" t="s">
        <v>313</v>
      </c>
      <c r="BL19" s="54" t="s">
        <v>314</v>
      </c>
      <c r="BM19" s="54" t="s">
        <v>315</v>
      </c>
      <c r="BN19" s="54" t="s">
        <v>316</v>
      </c>
      <c r="BO19" s="54" t="s">
        <v>317</v>
      </c>
      <c r="BP19" s="54" t="s">
        <v>318</v>
      </c>
      <c r="BQ19" s="54" t="s">
        <v>319</v>
      </c>
      <c r="BR19" s="54" t="s">
        <v>320</v>
      </c>
      <c r="BS19" s="54" t="s">
        <v>321</v>
      </c>
      <c r="BT19" s="54" t="s">
        <v>322</v>
      </c>
      <c r="BU19" s="54" t="s">
        <v>323</v>
      </c>
      <c r="BV19" s="54" t="s">
        <v>324</v>
      </c>
      <c r="BW19" s="54" t="s">
        <v>325</v>
      </c>
      <c r="BX19" s="54" t="s">
        <v>326</v>
      </c>
    </row>
    <row r="20" spans="1:76" s="30" customFormat="1">
      <c r="A20" s="172" t="s">
        <v>30</v>
      </c>
      <c r="B20" s="173" t="s">
        <v>31</v>
      </c>
      <c r="C20" s="201" t="s">
        <v>203</v>
      </c>
      <c r="D20" s="202">
        <f>D46+D50+D73</f>
        <v>9.6138938508474574</v>
      </c>
      <c r="E20" s="201" t="s">
        <v>203</v>
      </c>
      <c r="F20" s="201" t="s">
        <v>203</v>
      </c>
      <c r="G20" s="201" t="s">
        <v>203</v>
      </c>
      <c r="H20" s="201" t="s">
        <v>203</v>
      </c>
      <c r="I20" s="201" t="s">
        <v>203</v>
      </c>
      <c r="J20" s="201" t="s">
        <v>203</v>
      </c>
      <c r="K20" s="201" t="s">
        <v>203</v>
      </c>
      <c r="L20" s="201" t="s">
        <v>203</v>
      </c>
      <c r="M20" s="201" t="s">
        <v>203</v>
      </c>
      <c r="N20" s="201" t="s">
        <v>203</v>
      </c>
      <c r="O20" s="201" t="s">
        <v>203</v>
      </c>
      <c r="P20" s="201" t="s">
        <v>203</v>
      </c>
      <c r="Q20" s="201" t="s">
        <v>203</v>
      </c>
      <c r="R20" s="201" t="s">
        <v>203</v>
      </c>
      <c r="S20" s="201" t="s">
        <v>203</v>
      </c>
      <c r="T20" s="201" t="s">
        <v>203</v>
      </c>
      <c r="U20" s="213">
        <f>U46+U50+U73</f>
        <v>4.7832627118644071</v>
      </c>
      <c r="V20" s="213">
        <f>V46+V50+V73</f>
        <v>0</v>
      </c>
      <c r="W20" s="213">
        <f t="shared" ref="W20:Z20" si="0">W46+W50+W73</f>
        <v>0</v>
      </c>
      <c r="X20" s="213">
        <f t="shared" si="0"/>
        <v>1.65</v>
      </c>
      <c r="Y20" s="213">
        <f t="shared" si="0"/>
        <v>0</v>
      </c>
      <c r="Z20" s="213">
        <f t="shared" si="0"/>
        <v>0</v>
      </c>
      <c r="AA20" s="202" t="str">
        <f t="shared" ref="AA20:AG20" si="1">AA22</f>
        <v>нд</v>
      </c>
      <c r="AB20" s="202" t="str">
        <f t="shared" si="1"/>
        <v>нд</v>
      </c>
      <c r="AC20" s="202" t="str">
        <f t="shared" si="1"/>
        <v>нд</v>
      </c>
      <c r="AD20" s="202" t="str">
        <f t="shared" si="1"/>
        <v>нд</v>
      </c>
      <c r="AE20" s="202" t="str">
        <f t="shared" si="1"/>
        <v>нд</v>
      </c>
      <c r="AF20" s="202" t="str">
        <f t="shared" si="1"/>
        <v>нд</v>
      </c>
      <c r="AG20" s="202" t="str">
        <f t="shared" si="1"/>
        <v>нд</v>
      </c>
      <c r="AH20" s="202" t="str">
        <f t="shared" ref="AH20" si="2">AH22</f>
        <v>нд</v>
      </c>
      <c r="AI20" s="213">
        <f>AI46+AI50+AI73</f>
        <v>4.8306311389830512</v>
      </c>
      <c r="AJ20" s="213">
        <f>AJ46+AJ50+AJ73</f>
        <v>0.8</v>
      </c>
      <c r="AK20" s="213">
        <f t="shared" ref="AK20:AN20" si="3">AK46+AK50+AK73</f>
        <v>0</v>
      </c>
      <c r="AL20" s="213">
        <f t="shared" si="3"/>
        <v>1.28</v>
      </c>
      <c r="AM20" s="213">
        <f t="shared" si="3"/>
        <v>0</v>
      </c>
      <c r="AN20" s="213">
        <f t="shared" si="3"/>
        <v>0</v>
      </c>
      <c r="AO20" s="202" t="str">
        <f t="shared" ref="AO20:AV20" si="4">AO22</f>
        <v>нд</v>
      </c>
      <c r="AP20" s="202" t="str">
        <f t="shared" si="4"/>
        <v>нд</v>
      </c>
      <c r="AQ20" s="202" t="str">
        <f t="shared" si="4"/>
        <v>нд</v>
      </c>
      <c r="AR20" s="202" t="str">
        <f t="shared" si="4"/>
        <v>нд</v>
      </c>
      <c r="AS20" s="202" t="str">
        <f t="shared" si="4"/>
        <v>нд</v>
      </c>
      <c r="AT20" s="202" t="str">
        <f t="shared" si="4"/>
        <v>нд</v>
      </c>
      <c r="AU20" s="202" t="str">
        <f t="shared" si="4"/>
        <v>нд</v>
      </c>
      <c r="AV20" s="202" t="str">
        <f t="shared" si="4"/>
        <v>нд</v>
      </c>
      <c r="AW20" s="213" t="s">
        <v>203</v>
      </c>
      <c r="AX20" s="213" t="s">
        <v>203</v>
      </c>
      <c r="AY20" s="213" t="s">
        <v>203</v>
      </c>
      <c r="AZ20" s="213" t="s">
        <v>203</v>
      </c>
      <c r="BA20" s="213" t="s">
        <v>203</v>
      </c>
      <c r="BB20" s="213" t="s">
        <v>203</v>
      </c>
      <c r="BC20" s="202" t="str">
        <f t="shared" ref="BC20" si="5">BC22</f>
        <v>нд</v>
      </c>
      <c r="BD20" s="202" t="str">
        <f t="shared" ref="BD20:BI20" si="6">BD22</f>
        <v>нд</v>
      </c>
      <c r="BE20" s="202" t="str">
        <f t="shared" si="6"/>
        <v>нд</v>
      </c>
      <c r="BF20" s="202" t="str">
        <f t="shared" si="6"/>
        <v>нд</v>
      </c>
      <c r="BG20" s="202" t="str">
        <f t="shared" si="6"/>
        <v>нд</v>
      </c>
      <c r="BH20" s="202" t="str">
        <f t="shared" si="6"/>
        <v>нд</v>
      </c>
      <c r="BI20" s="202" t="str">
        <f t="shared" si="6"/>
        <v>нд</v>
      </c>
      <c r="BJ20" s="202" t="str">
        <f t="shared" ref="BJ20" si="7">BJ22</f>
        <v>нд</v>
      </c>
      <c r="BK20" s="213">
        <f>BK46+BK50+BK73</f>
        <v>9.6138938508474574</v>
      </c>
      <c r="BL20" s="213">
        <f t="shared" ref="BL20:BP20" si="8">BL46+BL50+BL73</f>
        <v>0.8</v>
      </c>
      <c r="BM20" s="213">
        <f t="shared" si="8"/>
        <v>0</v>
      </c>
      <c r="BN20" s="213">
        <f t="shared" si="8"/>
        <v>2.9299999999999997</v>
      </c>
      <c r="BO20" s="213">
        <f t="shared" si="8"/>
        <v>0</v>
      </c>
      <c r="BP20" s="213">
        <f t="shared" si="8"/>
        <v>0</v>
      </c>
      <c r="BQ20" s="202" t="str">
        <f t="shared" ref="BQ20:BX20" si="9">BQ22</f>
        <v>нд</v>
      </c>
      <c r="BR20" s="202" t="str">
        <f t="shared" si="9"/>
        <v>нд</v>
      </c>
      <c r="BS20" s="202" t="str">
        <f t="shared" si="9"/>
        <v>нд</v>
      </c>
      <c r="BT20" s="202" t="str">
        <f t="shared" si="9"/>
        <v>нд</v>
      </c>
      <c r="BU20" s="202" t="str">
        <f t="shared" si="9"/>
        <v>нд</v>
      </c>
      <c r="BV20" s="202" t="str">
        <f t="shared" si="9"/>
        <v>нд</v>
      </c>
      <c r="BW20" s="202" t="str">
        <f t="shared" si="9"/>
        <v>нд</v>
      </c>
      <c r="BX20" s="202" t="str">
        <f t="shared" si="9"/>
        <v>нд</v>
      </c>
    </row>
    <row r="21" spans="1:76" hidden="1" outlineLevel="1">
      <c r="A21" s="13" t="s">
        <v>32</v>
      </c>
      <c r="B21" s="14" t="s">
        <v>33</v>
      </c>
      <c r="C21" s="141" t="s">
        <v>203</v>
      </c>
      <c r="D21" s="141" t="s">
        <v>203</v>
      </c>
      <c r="E21" s="141" t="s">
        <v>203</v>
      </c>
      <c r="F21" s="141" t="s">
        <v>203</v>
      </c>
      <c r="G21" s="141" t="s">
        <v>203</v>
      </c>
      <c r="H21" s="141" t="s">
        <v>203</v>
      </c>
      <c r="I21" s="141" t="s">
        <v>203</v>
      </c>
      <c r="J21" s="141" t="s">
        <v>203</v>
      </c>
      <c r="K21" s="141" t="s">
        <v>203</v>
      </c>
      <c r="L21" s="141" t="s">
        <v>203</v>
      </c>
      <c r="M21" s="141" t="s">
        <v>203</v>
      </c>
      <c r="N21" s="141" t="s">
        <v>203</v>
      </c>
      <c r="O21" s="141" t="s">
        <v>203</v>
      </c>
      <c r="P21" s="141" t="s">
        <v>203</v>
      </c>
      <c r="Q21" s="141" t="s">
        <v>203</v>
      </c>
      <c r="R21" s="141" t="s">
        <v>203</v>
      </c>
      <c r="S21" s="141" t="s">
        <v>203</v>
      </c>
      <c r="T21" s="141" t="s">
        <v>203</v>
      </c>
      <c r="U21" s="141" t="s">
        <v>203</v>
      </c>
      <c r="V21" s="240"/>
      <c r="W21" s="240"/>
      <c r="X21" s="240"/>
      <c r="Y21" s="240"/>
      <c r="Z21" s="240"/>
      <c r="AA21" s="141" t="s">
        <v>203</v>
      </c>
      <c r="AB21" s="141" t="s">
        <v>203</v>
      </c>
      <c r="AC21" s="141" t="s">
        <v>203</v>
      </c>
      <c r="AD21" s="141" t="s">
        <v>203</v>
      </c>
      <c r="AE21" s="141" t="s">
        <v>203</v>
      </c>
      <c r="AF21" s="141" t="s">
        <v>203</v>
      </c>
      <c r="AG21" s="141" t="s">
        <v>203</v>
      </c>
      <c r="AH21" s="141" t="s">
        <v>203</v>
      </c>
      <c r="AI21" s="240"/>
      <c r="AJ21" s="240"/>
      <c r="AK21" s="240"/>
      <c r="AL21" s="240"/>
      <c r="AM21" s="240"/>
      <c r="AN21" s="240"/>
      <c r="AO21" s="141" t="s">
        <v>203</v>
      </c>
      <c r="AP21" s="141" t="s">
        <v>203</v>
      </c>
      <c r="AQ21" s="141" t="s">
        <v>203</v>
      </c>
      <c r="AR21" s="141" t="s">
        <v>203</v>
      </c>
      <c r="AS21" s="141" t="s">
        <v>203</v>
      </c>
      <c r="AT21" s="141" t="s">
        <v>203</v>
      </c>
      <c r="AU21" s="141" t="s">
        <v>203</v>
      </c>
      <c r="AV21" s="141" t="s">
        <v>203</v>
      </c>
      <c r="AW21" s="141" t="s">
        <v>203</v>
      </c>
      <c r="AX21" s="141" t="s">
        <v>203</v>
      </c>
      <c r="AY21" s="141" t="s">
        <v>203</v>
      </c>
      <c r="AZ21" s="141" t="s">
        <v>203</v>
      </c>
      <c r="BA21" s="141" t="s">
        <v>203</v>
      </c>
      <c r="BB21" s="141" t="s">
        <v>203</v>
      </c>
      <c r="BC21" s="141" t="s">
        <v>203</v>
      </c>
      <c r="BD21" s="141" t="s">
        <v>203</v>
      </c>
      <c r="BE21" s="141" t="s">
        <v>203</v>
      </c>
      <c r="BF21" s="141" t="s">
        <v>203</v>
      </c>
      <c r="BG21" s="141" t="s">
        <v>203</v>
      </c>
      <c r="BH21" s="141" t="s">
        <v>203</v>
      </c>
      <c r="BI21" s="141" t="s">
        <v>203</v>
      </c>
      <c r="BJ21" s="141" t="s">
        <v>203</v>
      </c>
      <c r="BK21" s="141" t="s">
        <v>203</v>
      </c>
      <c r="BL21" s="141" t="s">
        <v>203</v>
      </c>
      <c r="BM21" s="141" t="s">
        <v>203</v>
      </c>
      <c r="BN21" s="141" t="s">
        <v>203</v>
      </c>
      <c r="BO21" s="141" t="s">
        <v>203</v>
      </c>
      <c r="BP21" s="141" t="s">
        <v>203</v>
      </c>
      <c r="BQ21" s="141" t="s">
        <v>203</v>
      </c>
      <c r="BR21" s="141" t="s">
        <v>203</v>
      </c>
      <c r="BS21" s="141" t="s">
        <v>203</v>
      </c>
      <c r="BT21" s="141" t="s">
        <v>203</v>
      </c>
      <c r="BU21" s="141" t="s">
        <v>203</v>
      </c>
      <c r="BV21" s="141" t="s">
        <v>203</v>
      </c>
      <c r="BW21" s="141" t="s">
        <v>203</v>
      </c>
      <c r="BX21" s="141" t="s">
        <v>203</v>
      </c>
    </row>
    <row r="22" spans="1:76" s="260" customFormat="1" ht="32" hidden="1" outlineLevel="1">
      <c r="A22" s="13" t="s">
        <v>34</v>
      </c>
      <c r="B22" s="14" t="s">
        <v>35</v>
      </c>
      <c r="C22" s="262" t="s">
        <v>203</v>
      </c>
      <c r="D22" s="288">
        <f>D50</f>
        <v>2.2176099999999996</v>
      </c>
      <c r="E22" s="262" t="s">
        <v>203</v>
      </c>
      <c r="F22" s="262" t="s">
        <v>203</v>
      </c>
      <c r="G22" s="262" t="s">
        <v>203</v>
      </c>
      <c r="H22" s="262" t="s">
        <v>203</v>
      </c>
      <c r="I22" s="262" t="s">
        <v>203</v>
      </c>
      <c r="J22" s="262" t="s">
        <v>203</v>
      </c>
      <c r="K22" s="262" t="s">
        <v>203</v>
      </c>
      <c r="L22" s="262" t="s">
        <v>203</v>
      </c>
      <c r="M22" s="262" t="s">
        <v>203</v>
      </c>
      <c r="N22" s="262" t="s">
        <v>203</v>
      </c>
      <c r="O22" s="262" t="s">
        <v>203</v>
      </c>
      <c r="P22" s="262" t="s">
        <v>203</v>
      </c>
      <c r="Q22" s="262" t="s">
        <v>203</v>
      </c>
      <c r="R22" s="262" t="s">
        <v>203</v>
      </c>
      <c r="S22" s="262" t="s">
        <v>203</v>
      </c>
      <c r="T22" s="262" t="s">
        <v>203</v>
      </c>
      <c r="U22" s="289">
        <v>2</v>
      </c>
      <c r="V22" s="289">
        <f t="shared" ref="V22:AG22" si="10">V50</f>
        <v>0</v>
      </c>
      <c r="W22" s="289">
        <f t="shared" si="10"/>
        <v>0</v>
      </c>
      <c r="X22" s="289">
        <f t="shared" si="10"/>
        <v>0</v>
      </c>
      <c r="Y22" s="289">
        <f t="shared" si="10"/>
        <v>0</v>
      </c>
      <c r="Z22" s="289">
        <f t="shared" si="10"/>
        <v>0</v>
      </c>
      <c r="AA22" s="288" t="str">
        <f t="shared" si="10"/>
        <v>нд</v>
      </c>
      <c r="AB22" s="288" t="str">
        <f t="shared" si="10"/>
        <v>нд</v>
      </c>
      <c r="AC22" s="288" t="str">
        <f t="shared" si="10"/>
        <v>нд</v>
      </c>
      <c r="AD22" s="288" t="str">
        <f t="shared" si="10"/>
        <v>нд</v>
      </c>
      <c r="AE22" s="288" t="str">
        <f t="shared" si="10"/>
        <v>нд</v>
      </c>
      <c r="AF22" s="288" t="str">
        <f t="shared" si="10"/>
        <v>нд</v>
      </c>
      <c r="AG22" s="288" t="str">
        <f t="shared" si="10"/>
        <v>нд</v>
      </c>
      <c r="AH22" s="288" t="str">
        <f t="shared" ref="AH22:AN22" si="11">AH50</f>
        <v>нд</v>
      </c>
      <c r="AI22" s="289">
        <f t="shared" si="11"/>
        <v>2.2176099999999996</v>
      </c>
      <c r="AJ22" s="289">
        <f t="shared" si="11"/>
        <v>0.8</v>
      </c>
      <c r="AK22" s="289">
        <f t="shared" si="11"/>
        <v>0</v>
      </c>
      <c r="AL22" s="289">
        <f t="shared" si="11"/>
        <v>0</v>
      </c>
      <c r="AM22" s="289">
        <f t="shared" si="11"/>
        <v>0</v>
      </c>
      <c r="AN22" s="289">
        <f t="shared" si="11"/>
        <v>0</v>
      </c>
      <c r="AO22" s="288" t="str">
        <f t="shared" ref="AO22:AV22" si="12">AO50</f>
        <v>нд</v>
      </c>
      <c r="AP22" s="288" t="str">
        <f t="shared" si="12"/>
        <v>нд</v>
      </c>
      <c r="AQ22" s="288" t="str">
        <f t="shared" si="12"/>
        <v>нд</v>
      </c>
      <c r="AR22" s="288" t="str">
        <f t="shared" si="12"/>
        <v>нд</v>
      </c>
      <c r="AS22" s="288" t="str">
        <f t="shared" si="12"/>
        <v>нд</v>
      </c>
      <c r="AT22" s="288" t="str">
        <f t="shared" si="12"/>
        <v>нд</v>
      </c>
      <c r="AU22" s="288" t="str">
        <f t="shared" si="12"/>
        <v>нд</v>
      </c>
      <c r="AV22" s="288" t="str">
        <f t="shared" si="12"/>
        <v>нд</v>
      </c>
      <c r="AW22" s="289">
        <f>AW50</f>
        <v>0</v>
      </c>
      <c r="AX22" s="289">
        <f t="shared" ref="AX22:BC22" si="13">AX50</f>
        <v>0</v>
      </c>
      <c r="AY22" s="289">
        <f t="shared" si="13"/>
        <v>0</v>
      </c>
      <c r="AZ22" s="289">
        <f t="shared" si="13"/>
        <v>0</v>
      </c>
      <c r="BA22" s="289">
        <f t="shared" si="13"/>
        <v>0</v>
      </c>
      <c r="BB22" s="289">
        <f t="shared" si="13"/>
        <v>0</v>
      </c>
      <c r="BC22" s="288" t="str">
        <f t="shared" si="13"/>
        <v>нд</v>
      </c>
      <c r="BD22" s="288" t="str">
        <f t="shared" ref="BD22:BI22" si="14">BD50</f>
        <v>нд</v>
      </c>
      <c r="BE22" s="288" t="str">
        <f t="shared" si="14"/>
        <v>нд</v>
      </c>
      <c r="BF22" s="288" t="str">
        <f t="shared" si="14"/>
        <v>нд</v>
      </c>
      <c r="BG22" s="288" t="str">
        <f t="shared" si="14"/>
        <v>нд</v>
      </c>
      <c r="BH22" s="288" t="str">
        <f t="shared" si="14"/>
        <v>нд</v>
      </c>
      <c r="BI22" s="288" t="str">
        <f t="shared" si="14"/>
        <v>нд</v>
      </c>
      <c r="BJ22" s="288" t="str">
        <f t="shared" ref="BJ22" si="15">BJ50</f>
        <v>нд</v>
      </c>
      <c r="BK22" s="289">
        <f t="shared" ref="BK22:BO22" si="16">BK50</f>
        <v>2.2176099999999996</v>
      </c>
      <c r="BL22" s="289">
        <f t="shared" si="16"/>
        <v>0.8</v>
      </c>
      <c r="BM22" s="289">
        <f t="shared" si="16"/>
        <v>0</v>
      </c>
      <c r="BN22" s="289">
        <f t="shared" si="16"/>
        <v>0</v>
      </c>
      <c r="BO22" s="289">
        <f t="shared" si="16"/>
        <v>0</v>
      </c>
      <c r="BP22" s="289">
        <f t="shared" ref="BP22:BX22" si="17">BP50</f>
        <v>0</v>
      </c>
      <c r="BQ22" s="288" t="str">
        <f t="shared" si="17"/>
        <v>нд</v>
      </c>
      <c r="BR22" s="288" t="str">
        <f t="shared" si="17"/>
        <v>нд</v>
      </c>
      <c r="BS22" s="288" t="str">
        <f t="shared" si="17"/>
        <v>нд</v>
      </c>
      <c r="BT22" s="288" t="str">
        <f t="shared" si="17"/>
        <v>нд</v>
      </c>
      <c r="BU22" s="288" t="str">
        <f t="shared" si="17"/>
        <v>нд</v>
      </c>
      <c r="BV22" s="288" t="str">
        <f t="shared" si="17"/>
        <v>нд</v>
      </c>
      <c r="BW22" s="288" t="str">
        <f t="shared" si="17"/>
        <v>нд</v>
      </c>
      <c r="BX22" s="288" t="str">
        <f t="shared" si="17"/>
        <v>нд</v>
      </c>
    </row>
    <row r="23" spans="1:76" ht="48" hidden="1" outlineLevel="1">
      <c r="A23" s="13" t="s">
        <v>36</v>
      </c>
      <c r="B23" s="163" t="s">
        <v>37</v>
      </c>
      <c r="C23" s="141" t="s">
        <v>203</v>
      </c>
      <c r="D23" s="141" t="s">
        <v>203</v>
      </c>
      <c r="E23" s="141" t="s">
        <v>203</v>
      </c>
      <c r="F23" s="141" t="s">
        <v>203</v>
      </c>
      <c r="G23" s="141" t="s">
        <v>203</v>
      </c>
      <c r="H23" s="141" t="s">
        <v>203</v>
      </c>
      <c r="I23" s="141" t="s">
        <v>203</v>
      </c>
      <c r="J23" s="141" t="s">
        <v>203</v>
      </c>
      <c r="K23" s="141" t="s">
        <v>203</v>
      </c>
      <c r="L23" s="141" t="s">
        <v>203</v>
      </c>
      <c r="M23" s="141" t="s">
        <v>203</v>
      </c>
      <c r="N23" s="141" t="s">
        <v>203</v>
      </c>
      <c r="O23" s="141" t="s">
        <v>203</v>
      </c>
      <c r="P23" s="141" t="s">
        <v>203</v>
      </c>
      <c r="Q23" s="141" t="s">
        <v>203</v>
      </c>
      <c r="R23" s="141" t="s">
        <v>203</v>
      </c>
      <c r="S23" s="141" t="s">
        <v>203</v>
      </c>
      <c r="T23" s="141" t="s">
        <v>203</v>
      </c>
      <c r="U23" s="141" t="s">
        <v>203</v>
      </c>
      <c r="V23" s="141" t="s">
        <v>203</v>
      </c>
      <c r="W23" s="141" t="s">
        <v>203</v>
      </c>
      <c r="X23" s="141" t="s">
        <v>203</v>
      </c>
      <c r="Y23" s="141" t="s">
        <v>203</v>
      </c>
      <c r="Z23" s="141" t="s">
        <v>203</v>
      </c>
      <c r="AA23" s="141" t="s">
        <v>203</v>
      </c>
      <c r="AB23" s="141" t="s">
        <v>203</v>
      </c>
      <c r="AC23" s="141" t="s">
        <v>203</v>
      </c>
      <c r="AD23" s="141" t="s">
        <v>203</v>
      </c>
      <c r="AE23" s="141" t="s">
        <v>203</v>
      </c>
      <c r="AF23" s="141" t="s">
        <v>203</v>
      </c>
      <c r="AG23" s="141" t="s">
        <v>203</v>
      </c>
      <c r="AH23" s="141" t="s">
        <v>203</v>
      </c>
      <c r="AI23" s="141" t="s">
        <v>203</v>
      </c>
      <c r="AJ23" s="141" t="s">
        <v>203</v>
      </c>
      <c r="AK23" s="141" t="s">
        <v>203</v>
      </c>
      <c r="AL23" s="141" t="s">
        <v>203</v>
      </c>
      <c r="AM23" s="141" t="s">
        <v>203</v>
      </c>
      <c r="AN23" s="141" t="s">
        <v>203</v>
      </c>
      <c r="AO23" s="141" t="s">
        <v>203</v>
      </c>
      <c r="AP23" s="141" t="s">
        <v>203</v>
      </c>
      <c r="AQ23" s="141" t="s">
        <v>203</v>
      </c>
      <c r="AR23" s="141" t="s">
        <v>203</v>
      </c>
      <c r="AS23" s="141" t="s">
        <v>203</v>
      </c>
      <c r="AT23" s="141" t="s">
        <v>203</v>
      </c>
      <c r="AU23" s="141" t="s">
        <v>203</v>
      </c>
      <c r="AV23" s="141" t="s">
        <v>203</v>
      </c>
      <c r="AW23" s="141" t="s">
        <v>203</v>
      </c>
      <c r="AX23" s="141" t="s">
        <v>203</v>
      </c>
      <c r="AY23" s="141" t="s">
        <v>203</v>
      </c>
      <c r="AZ23" s="141" t="s">
        <v>203</v>
      </c>
      <c r="BA23" s="141" t="s">
        <v>203</v>
      </c>
      <c r="BB23" s="141" t="s">
        <v>203</v>
      </c>
      <c r="BC23" s="141" t="s">
        <v>203</v>
      </c>
      <c r="BD23" s="141" t="s">
        <v>203</v>
      </c>
      <c r="BE23" s="141" t="s">
        <v>203</v>
      </c>
      <c r="BF23" s="141" t="s">
        <v>203</v>
      </c>
      <c r="BG23" s="141" t="s">
        <v>203</v>
      </c>
      <c r="BH23" s="141" t="s">
        <v>203</v>
      </c>
      <c r="BI23" s="141" t="s">
        <v>203</v>
      </c>
      <c r="BJ23" s="141" t="s">
        <v>203</v>
      </c>
      <c r="BK23" s="141" t="s">
        <v>203</v>
      </c>
      <c r="BL23" s="141" t="s">
        <v>203</v>
      </c>
      <c r="BM23" s="141" t="s">
        <v>203</v>
      </c>
      <c r="BN23" s="141" t="s">
        <v>203</v>
      </c>
      <c r="BO23" s="141" t="s">
        <v>203</v>
      </c>
      <c r="BP23" s="141" t="s">
        <v>203</v>
      </c>
      <c r="BQ23" s="141" t="s">
        <v>203</v>
      </c>
      <c r="BR23" s="141" t="s">
        <v>203</v>
      </c>
      <c r="BS23" s="141" t="s">
        <v>203</v>
      </c>
      <c r="BT23" s="141" t="s">
        <v>203</v>
      </c>
      <c r="BU23" s="141" t="s">
        <v>203</v>
      </c>
      <c r="BV23" s="141" t="s">
        <v>203</v>
      </c>
      <c r="BW23" s="141" t="s">
        <v>203</v>
      </c>
      <c r="BX23" s="141" t="s">
        <v>203</v>
      </c>
    </row>
    <row r="24" spans="1:76" ht="32" hidden="1" outlineLevel="1">
      <c r="A24" s="13" t="s">
        <v>38</v>
      </c>
      <c r="B24" s="14" t="s">
        <v>39</v>
      </c>
      <c r="C24" s="141" t="s">
        <v>203</v>
      </c>
      <c r="D24" s="141" t="s">
        <v>203</v>
      </c>
      <c r="E24" s="141" t="s">
        <v>203</v>
      </c>
      <c r="F24" s="141" t="s">
        <v>203</v>
      </c>
      <c r="G24" s="141" t="s">
        <v>203</v>
      </c>
      <c r="H24" s="141" t="s">
        <v>203</v>
      </c>
      <c r="I24" s="141" t="s">
        <v>203</v>
      </c>
      <c r="J24" s="141" t="s">
        <v>203</v>
      </c>
      <c r="K24" s="141" t="s">
        <v>203</v>
      </c>
      <c r="L24" s="141" t="s">
        <v>203</v>
      </c>
      <c r="M24" s="141" t="s">
        <v>203</v>
      </c>
      <c r="N24" s="141" t="s">
        <v>203</v>
      </c>
      <c r="O24" s="141" t="s">
        <v>203</v>
      </c>
      <c r="P24" s="141" t="s">
        <v>203</v>
      </c>
      <c r="Q24" s="141" t="s">
        <v>203</v>
      </c>
      <c r="R24" s="141" t="s">
        <v>203</v>
      </c>
      <c r="S24" s="141" t="s">
        <v>203</v>
      </c>
      <c r="T24" s="141" t="s">
        <v>203</v>
      </c>
      <c r="U24" s="141" t="s">
        <v>203</v>
      </c>
      <c r="V24" s="141" t="s">
        <v>203</v>
      </c>
      <c r="W24" s="141" t="s">
        <v>203</v>
      </c>
      <c r="X24" s="141" t="s">
        <v>203</v>
      </c>
      <c r="Y24" s="141" t="s">
        <v>203</v>
      </c>
      <c r="Z24" s="141" t="s">
        <v>203</v>
      </c>
      <c r="AA24" s="141" t="s">
        <v>203</v>
      </c>
      <c r="AB24" s="141" t="s">
        <v>203</v>
      </c>
      <c r="AC24" s="141" t="s">
        <v>203</v>
      </c>
      <c r="AD24" s="141" t="s">
        <v>203</v>
      </c>
      <c r="AE24" s="141" t="s">
        <v>203</v>
      </c>
      <c r="AF24" s="141" t="s">
        <v>203</v>
      </c>
      <c r="AG24" s="141" t="s">
        <v>203</v>
      </c>
      <c r="AH24" s="141" t="s">
        <v>203</v>
      </c>
      <c r="AI24" s="141" t="s">
        <v>203</v>
      </c>
      <c r="AJ24" s="141" t="s">
        <v>203</v>
      </c>
      <c r="AK24" s="141" t="s">
        <v>203</v>
      </c>
      <c r="AL24" s="141" t="s">
        <v>203</v>
      </c>
      <c r="AM24" s="141" t="s">
        <v>203</v>
      </c>
      <c r="AN24" s="141" t="s">
        <v>203</v>
      </c>
      <c r="AO24" s="141" t="s">
        <v>203</v>
      </c>
      <c r="AP24" s="141" t="s">
        <v>203</v>
      </c>
      <c r="AQ24" s="141" t="s">
        <v>203</v>
      </c>
      <c r="AR24" s="141" t="s">
        <v>203</v>
      </c>
      <c r="AS24" s="141" t="s">
        <v>203</v>
      </c>
      <c r="AT24" s="141" t="s">
        <v>203</v>
      </c>
      <c r="AU24" s="141" t="s">
        <v>203</v>
      </c>
      <c r="AV24" s="141" t="s">
        <v>203</v>
      </c>
      <c r="AW24" s="141" t="s">
        <v>203</v>
      </c>
      <c r="AX24" s="141" t="s">
        <v>203</v>
      </c>
      <c r="AY24" s="141" t="s">
        <v>203</v>
      </c>
      <c r="AZ24" s="141" t="s">
        <v>203</v>
      </c>
      <c r="BA24" s="141" t="s">
        <v>203</v>
      </c>
      <c r="BB24" s="141" t="s">
        <v>203</v>
      </c>
      <c r="BC24" s="141" t="s">
        <v>203</v>
      </c>
      <c r="BD24" s="141" t="s">
        <v>203</v>
      </c>
      <c r="BE24" s="141" t="s">
        <v>203</v>
      </c>
      <c r="BF24" s="141" t="s">
        <v>203</v>
      </c>
      <c r="BG24" s="141" t="s">
        <v>203</v>
      </c>
      <c r="BH24" s="141" t="s">
        <v>203</v>
      </c>
      <c r="BI24" s="141" t="s">
        <v>203</v>
      </c>
      <c r="BJ24" s="141" t="s">
        <v>203</v>
      </c>
      <c r="BK24" s="141" t="s">
        <v>203</v>
      </c>
      <c r="BL24" s="141" t="s">
        <v>203</v>
      </c>
      <c r="BM24" s="141" t="s">
        <v>203</v>
      </c>
      <c r="BN24" s="141" t="s">
        <v>203</v>
      </c>
      <c r="BO24" s="141" t="s">
        <v>203</v>
      </c>
      <c r="BP24" s="141" t="s">
        <v>203</v>
      </c>
      <c r="BQ24" s="141" t="s">
        <v>203</v>
      </c>
      <c r="BR24" s="141" t="s">
        <v>203</v>
      </c>
      <c r="BS24" s="141" t="s">
        <v>203</v>
      </c>
      <c r="BT24" s="141" t="s">
        <v>203</v>
      </c>
      <c r="BU24" s="141" t="s">
        <v>203</v>
      </c>
      <c r="BV24" s="141" t="s">
        <v>203</v>
      </c>
      <c r="BW24" s="141" t="s">
        <v>203</v>
      </c>
      <c r="BX24" s="141" t="s">
        <v>203</v>
      </c>
    </row>
    <row r="25" spans="1:76" ht="32" hidden="1" outlineLevel="1">
      <c r="A25" s="13" t="s">
        <v>40</v>
      </c>
      <c r="B25" s="14" t="s">
        <v>41</v>
      </c>
      <c r="C25" s="141" t="s">
        <v>203</v>
      </c>
      <c r="D25" s="141" t="s">
        <v>203</v>
      </c>
      <c r="E25" s="141" t="s">
        <v>203</v>
      </c>
      <c r="F25" s="141" t="s">
        <v>203</v>
      </c>
      <c r="G25" s="141" t="s">
        <v>203</v>
      </c>
      <c r="H25" s="141" t="s">
        <v>203</v>
      </c>
      <c r="I25" s="141" t="s">
        <v>203</v>
      </c>
      <c r="J25" s="141" t="s">
        <v>203</v>
      </c>
      <c r="K25" s="141" t="s">
        <v>203</v>
      </c>
      <c r="L25" s="141" t="s">
        <v>203</v>
      </c>
      <c r="M25" s="141" t="s">
        <v>203</v>
      </c>
      <c r="N25" s="141" t="s">
        <v>203</v>
      </c>
      <c r="O25" s="141" t="s">
        <v>203</v>
      </c>
      <c r="P25" s="141" t="s">
        <v>203</v>
      </c>
      <c r="Q25" s="141" t="s">
        <v>203</v>
      </c>
      <c r="R25" s="141" t="s">
        <v>203</v>
      </c>
      <c r="S25" s="141" t="s">
        <v>203</v>
      </c>
      <c r="T25" s="141" t="s">
        <v>203</v>
      </c>
      <c r="U25" s="141" t="s">
        <v>203</v>
      </c>
      <c r="V25" s="141" t="s">
        <v>203</v>
      </c>
      <c r="W25" s="141" t="s">
        <v>203</v>
      </c>
      <c r="X25" s="141" t="s">
        <v>203</v>
      </c>
      <c r="Y25" s="141" t="s">
        <v>203</v>
      </c>
      <c r="Z25" s="141" t="s">
        <v>203</v>
      </c>
      <c r="AA25" s="141" t="s">
        <v>203</v>
      </c>
      <c r="AB25" s="141" t="s">
        <v>203</v>
      </c>
      <c r="AC25" s="141" t="s">
        <v>203</v>
      </c>
      <c r="AD25" s="141" t="s">
        <v>203</v>
      </c>
      <c r="AE25" s="141" t="s">
        <v>203</v>
      </c>
      <c r="AF25" s="141" t="s">
        <v>203</v>
      </c>
      <c r="AG25" s="141" t="s">
        <v>203</v>
      </c>
      <c r="AH25" s="141" t="s">
        <v>203</v>
      </c>
      <c r="AI25" s="141" t="s">
        <v>203</v>
      </c>
      <c r="AJ25" s="141" t="s">
        <v>203</v>
      </c>
      <c r="AK25" s="141" t="s">
        <v>203</v>
      </c>
      <c r="AL25" s="141" t="s">
        <v>203</v>
      </c>
      <c r="AM25" s="141" t="s">
        <v>203</v>
      </c>
      <c r="AN25" s="141" t="s">
        <v>203</v>
      </c>
      <c r="AO25" s="141" t="s">
        <v>203</v>
      </c>
      <c r="AP25" s="141" t="s">
        <v>203</v>
      </c>
      <c r="AQ25" s="141" t="s">
        <v>203</v>
      </c>
      <c r="AR25" s="141" t="s">
        <v>203</v>
      </c>
      <c r="AS25" s="141" t="s">
        <v>203</v>
      </c>
      <c r="AT25" s="141" t="s">
        <v>203</v>
      </c>
      <c r="AU25" s="141" t="s">
        <v>203</v>
      </c>
      <c r="AV25" s="141" t="s">
        <v>203</v>
      </c>
      <c r="AW25" s="141" t="s">
        <v>203</v>
      </c>
      <c r="AX25" s="141" t="s">
        <v>203</v>
      </c>
      <c r="AY25" s="141" t="s">
        <v>203</v>
      </c>
      <c r="AZ25" s="141" t="s">
        <v>203</v>
      </c>
      <c r="BA25" s="141" t="s">
        <v>203</v>
      </c>
      <c r="BB25" s="141" t="s">
        <v>203</v>
      </c>
      <c r="BC25" s="141" t="s">
        <v>203</v>
      </c>
      <c r="BD25" s="141" t="s">
        <v>203</v>
      </c>
      <c r="BE25" s="141" t="s">
        <v>203</v>
      </c>
      <c r="BF25" s="141" t="s">
        <v>203</v>
      </c>
      <c r="BG25" s="141" t="s">
        <v>203</v>
      </c>
      <c r="BH25" s="141" t="s">
        <v>203</v>
      </c>
      <c r="BI25" s="141" t="s">
        <v>203</v>
      </c>
      <c r="BJ25" s="141" t="s">
        <v>203</v>
      </c>
      <c r="BK25" s="141" t="s">
        <v>203</v>
      </c>
      <c r="BL25" s="141" t="s">
        <v>203</v>
      </c>
      <c r="BM25" s="141" t="s">
        <v>203</v>
      </c>
      <c r="BN25" s="141" t="s">
        <v>203</v>
      </c>
      <c r="BO25" s="141" t="s">
        <v>203</v>
      </c>
      <c r="BP25" s="141" t="s">
        <v>203</v>
      </c>
      <c r="BQ25" s="141" t="s">
        <v>203</v>
      </c>
      <c r="BR25" s="141" t="s">
        <v>203</v>
      </c>
      <c r="BS25" s="141" t="s">
        <v>203</v>
      </c>
      <c r="BT25" s="141" t="s">
        <v>203</v>
      </c>
      <c r="BU25" s="141" t="s">
        <v>203</v>
      </c>
      <c r="BV25" s="141" t="s">
        <v>203</v>
      </c>
      <c r="BW25" s="141" t="s">
        <v>203</v>
      </c>
      <c r="BX25" s="141" t="s">
        <v>203</v>
      </c>
    </row>
    <row r="26" spans="1:76" hidden="1" outlineLevel="1">
      <c r="A26" s="13" t="s">
        <v>42</v>
      </c>
      <c r="B26" s="163" t="s">
        <v>43</v>
      </c>
      <c r="C26" s="141" t="s">
        <v>203</v>
      </c>
      <c r="D26" s="141" t="s">
        <v>203</v>
      </c>
      <c r="E26" s="141" t="s">
        <v>203</v>
      </c>
      <c r="F26" s="141" t="s">
        <v>203</v>
      </c>
      <c r="G26" s="141" t="s">
        <v>203</v>
      </c>
      <c r="H26" s="141" t="s">
        <v>203</v>
      </c>
      <c r="I26" s="141" t="s">
        <v>203</v>
      </c>
      <c r="J26" s="141" t="s">
        <v>203</v>
      </c>
      <c r="K26" s="141" t="s">
        <v>203</v>
      </c>
      <c r="L26" s="141" t="s">
        <v>203</v>
      </c>
      <c r="M26" s="141" t="s">
        <v>203</v>
      </c>
      <c r="N26" s="141" t="s">
        <v>203</v>
      </c>
      <c r="O26" s="141" t="s">
        <v>203</v>
      </c>
      <c r="P26" s="141" t="s">
        <v>203</v>
      </c>
      <c r="Q26" s="141" t="s">
        <v>203</v>
      </c>
      <c r="R26" s="141" t="s">
        <v>203</v>
      </c>
      <c r="S26" s="141" t="s">
        <v>203</v>
      </c>
      <c r="T26" s="141" t="s">
        <v>203</v>
      </c>
      <c r="U26" s="141" t="s">
        <v>203</v>
      </c>
      <c r="V26" s="141" t="s">
        <v>203</v>
      </c>
      <c r="W26" s="141" t="s">
        <v>203</v>
      </c>
      <c r="X26" s="141" t="s">
        <v>203</v>
      </c>
      <c r="Y26" s="141" t="s">
        <v>203</v>
      </c>
      <c r="Z26" s="141" t="s">
        <v>203</v>
      </c>
      <c r="AA26" s="141" t="s">
        <v>203</v>
      </c>
      <c r="AB26" s="141" t="s">
        <v>203</v>
      </c>
      <c r="AC26" s="141" t="s">
        <v>203</v>
      </c>
      <c r="AD26" s="141" t="s">
        <v>203</v>
      </c>
      <c r="AE26" s="141" t="s">
        <v>203</v>
      </c>
      <c r="AF26" s="141" t="s">
        <v>203</v>
      </c>
      <c r="AG26" s="141" t="s">
        <v>203</v>
      </c>
      <c r="AH26" s="141" t="s">
        <v>203</v>
      </c>
      <c r="AI26" s="141" t="s">
        <v>203</v>
      </c>
      <c r="AJ26" s="141" t="s">
        <v>203</v>
      </c>
      <c r="AK26" s="141" t="s">
        <v>203</v>
      </c>
      <c r="AL26" s="141" t="s">
        <v>203</v>
      </c>
      <c r="AM26" s="141" t="s">
        <v>203</v>
      </c>
      <c r="AN26" s="141" t="s">
        <v>203</v>
      </c>
      <c r="AO26" s="141" t="s">
        <v>203</v>
      </c>
      <c r="AP26" s="141" t="s">
        <v>203</v>
      </c>
      <c r="AQ26" s="141" t="s">
        <v>203</v>
      </c>
      <c r="AR26" s="141" t="s">
        <v>203</v>
      </c>
      <c r="AS26" s="141" t="s">
        <v>203</v>
      </c>
      <c r="AT26" s="141" t="s">
        <v>203</v>
      </c>
      <c r="AU26" s="141" t="s">
        <v>203</v>
      </c>
      <c r="AV26" s="141" t="s">
        <v>203</v>
      </c>
      <c r="AW26" s="141" t="s">
        <v>203</v>
      </c>
      <c r="AX26" s="141" t="s">
        <v>203</v>
      </c>
      <c r="AY26" s="141" t="s">
        <v>203</v>
      </c>
      <c r="AZ26" s="141" t="s">
        <v>203</v>
      </c>
      <c r="BA26" s="141" t="s">
        <v>203</v>
      </c>
      <c r="BB26" s="141" t="s">
        <v>203</v>
      </c>
      <c r="BC26" s="141" t="s">
        <v>203</v>
      </c>
      <c r="BD26" s="141" t="s">
        <v>203</v>
      </c>
      <c r="BE26" s="141" t="s">
        <v>203</v>
      </c>
      <c r="BF26" s="141" t="s">
        <v>203</v>
      </c>
      <c r="BG26" s="141" t="s">
        <v>203</v>
      </c>
      <c r="BH26" s="141" t="s">
        <v>203</v>
      </c>
      <c r="BI26" s="141" t="s">
        <v>203</v>
      </c>
      <c r="BJ26" s="141" t="s">
        <v>203</v>
      </c>
      <c r="BK26" s="141" t="s">
        <v>203</v>
      </c>
      <c r="BL26" s="141" t="s">
        <v>203</v>
      </c>
      <c r="BM26" s="141" t="s">
        <v>203</v>
      </c>
      <c r="BN26" s="141" t="s">
        <v>203</v>
      </c>
      <c r="BO26" s="141" t="s">
        <v>203</v>
      </c>
      <c r="BP26" s="141" t="s">
        <v>203</v>
      </c>
      <c r="BQ26" s="141" t="s">
        <v>203</v>
      </c>
      <c r="BR26" s="141" t="s">
        <v>203</v>
      </c>
      <c r="BS26" s="141" t="s">
        <v>203</v>
      </c>
      <c r="BT26" s="141" t="s">
        <v>203</v>
      </c>
      <c r="BU26" s="141" t="s">
        <v>203</v>
      </c>
      <c r="BV26" s="141" t="s">
        <v>203</v>
      </c>
      <c r="BW26" s="141" t="s">
        <v>203</v>
      </c>
      <c r="BX26" s="141" t="s">
        <v>203</v>
      </c>
    </row>
    <row r="27" spans="1:76" collapsed="1">
      <c r="A27" s="6"/>
      <c r="B27" s="5"/>
      <c r="C27" s="141" t="s">
        <v>203</v>
      </c>
      <c r="D27" s="141" t="s">
        <v>203</v>
      </c>
      <c r="E27" s="141" t="s">
        <v>203</v>
      </c>
      <c r="F27" s="141" t="s">
        <v>203</v>
      </c>
      <c r="G27" s="141" t="s">
        <v>203</v>
      </c>
      <c r="H27" s="141" t="s">
        <v>203</v>
      </c>
      <c r="I27" s="141" t="s">
        <v>203</v>
      </c>
      <c r="J27" s="141" t="s">
        <v>203</v>
      </c>
      <c r="K27" s="141" t="s">
        <v>203</v>
      </c>
      <c r="L27" s="141" t="s">
        <v>203</v>
      </c>
      <c r="M27" s="141" t="s">
        <v>203</v>
      </c>
      <c r="N27" s="141" t="s">
        <v>203</v>
      </c>
      <c r="O27" s="141" t="s">
        <v>203</v>
      </c>
      <c r="P27" s="141" t="s">
        <v>203</v>
      </c>
      <c r="Q27" s="141" t="s">
        <v>203</v>
      </c>
      <c r="R27" s="141" t="s">
        <v>203</v>
      </c>
      <c r="S27" s="141" t="s">
        <v>203</v>
      </c>
      <c r="T27" s="141" t="s">
        <v>203</v>
      </c>
      <c r="U27" s="141" t="s">
        <v>203</v>
      </c>
      <c r="V27" s="141" t="s">
        <v>203</v>
      </c>
      <c r="W27" s="141" t="s">
        <v>203</v>
      </c>
      <c r="X27" s="141" t="s">
        <v>203</v>
      </c>
      <c r="Y27" s="141" t="s">
        <v>203</v>
      </c>
      <c r="Z27" s="141" t="s">
        <v>203</v>
      </c>
      <c r="AA27" s="141" t="s">
        <v>203</v>
      </c>
      <c r="AB27" s="141" t="s">
        <v>203</v>
      </c>
      <c r="AC27" s="141" t="s">
        <v>203</v>
      </c>
      <c r="AD27" s="141" t="s">
        <v>203</v>
      </c>
      <c r="AE27" s="141" t="s">
        <v>203</v>
      </c>
      <c r="AF27" s="141" t="s">
        <v>203</v>
      </c>
      <c r="AG27" s="141" t="s">
        <v>203</v>
      </c>
      <c r="AH27" s="141" t="s">
        <v>203</v>
      </c>
      <c r="AI27" s="141" t="s">
        <v>203</v>
      </c>
      <c r="AJ27" s="141" t="s">
        <v>203</v>
      </c>
      <c r="AK27" s="141" t="s">
        <v>203</v>
      </c>
      <c r="AL27" s="141" t="s">
        <v>203</v>
      </c>
      <c r="AM27" s="141" t="s">
        <v>203</v>
      </c>
      <c r="AN27" s="141" t="s">
        <v>203</v>
      </c>
      <c r="AO27" s="141" t="s">
        <v>203</v>
      </c>
      <c r="AP27" s="141" t="s">
        <v>203</v>
      </c>
      <c r="AQ27" s="141" t="s">
        <v>203</v>
      </c>
      <c r="AR27" s="141" t="s">
        <v>203</v>
      </c>
      <c r="AS27" s="141" t="s">
        <v>203</v>
      </c>
      <c r="AT27" s="141" t="s">
        <v>203</v>
      </c>
      <c r="AU27" s="141" t="s">
        <v>203</v>
      </c>
      <c r="AV27" s="141" t="s">
        <v>203</v>
      </c>
      <c r="AW27" s="141" t="s">
        <v>203</v>
      </c>
      <c r="AX27" s="141" t="s">
        <v>203</v>
      </c>
      <c r="AY27" s="141" t="s">
        <v>203</v>
      </c>
      <c r="AZ27" s="141" t="s">
        <v>203</v>
      </c>
      <c r="BA27" s="141" t="s">
        <v>203</v>
      </c>
      <c r="BB27" s="141" t="s">
        <v>203</v>
      </c>
      <c r="BC27" s="141" t="s">
        <v>203</v>
      </c>
      <c r="BD27" s="141" t="s">
        <v>203</v>
      </c>
      <c r="BE27" s="141" t="s">
        <v>203</v>
      </c>
      <c r="BF27" s="141" t="s">
        <v>203</v>
      </c>
      <c r="BG27" s="141" t="s">
        <v>203</v>
      </c>
      <c r="BH27" s="141" t="s">
        <v>203</v>
      </c>
      <c r="BI27" s="141" t="s">
        <v>203</v>
      </c>
      <c r="BJ27" s="141" t="s">
        <v>203</v>
      </c>
      <c r="BK27" s="141" t="s">
        <v>203</v>
      </c>
      <c r="BL27" s="141" t="s">
        <v>203</v>
      </c>
      <c r="BM27" s="141" t="s">
        <v>203</v>
      </c>
      <c r="BN27" s="141" t="s">
        <v>203</v>
      </c>
      <c r="BO27" s="141" t="s">
        <v>203</v>
      </c>
      <c r="BP27" s="141" t="s">
        <v>203</v>
      </c>
      <c r="BQ27" s="141" t="s">
        <v>203</v>
      </c>
      <c r="BR27" s="141" t="s">
        <v>203</v>
      </c>
      <c r="BS27" s="141" t="s">
        <v>203</v>
      </c>
      <c r="BT27" s="141" t="s">
        <v>203</v>
      </c>
      <c r="BU27" s="141" t="s">
        <v>203</v>
      </c>
      <c r="BV27" s="141" t="s">
        <v>203</v>
      </c>
      <c r="BW27" s="141" t="s">
        <v>203</v>
      </c>
      <c r="BX27" s="141" t="s">
        <v>203</v>
      </c>
    </row>
    <row r="28" spans="1:76">
      <c r="A28" s="6" t="s">
        <v>44</v>
      </c>
      <c r="B28" s="5" t="s">
        <v>123</v>
      </c>
      <c r="C28" s="141" t="s">
        <v>203</v>
      </c>
      <c r="D28" s="141" t="s">
        <v>203</v>
      </c>
      <c r="E28" s="141" t="s">
        <v>203</v>
      </c>
      <c r="F28" s="141" t="s">
        <v>203</v>
      </c>
      <c r="G28" s="141" t="s">
        <v>203</v>
      </c>
      <c r="H28" s="141" t="s">
        <v>203</v>
      </c>
      <c r="I28" s="141" t="s">
        <v>203</v>
      </c>
      <c r="J28" s="141" t="s">
        <v>203</v>
      </c>
      <c r="K28" s="141" t="s">
        <v>203</v>
      </c>
      <c r="L28" s="141" t="s">
        <v>203</v>
      </c>
      <c r="M28" s="141" t="s">
        <v>203</v>
      </c>
      <c r="N28" s="141" t="s">
        <v>203</v>
      </c>
      <c r="O28" s="141" t="s">
        <v>203</v>
      </c>
      <c r="P28" s="141" t="s">
        <v>203</v>
      </c>
      <c r="Q28" s="141" t="s">
        <v>203</v>
      </c>
      <c r="R28" s="141" t="s">
        <v>203</v>
      </c>
      <c r="S28" s="141" t="s">
        <v>203</v>
      </c>
      <c r="T28" s="141" t="s">
        <v>203</v>
      </c>
      <c r="U28" s="141" t="s">
        <v>203</v>
      </c>
      <c r="V28" s="141" t="s">
        <v>203</v>
      </c>
      <c r="W28" s="141" t="s">
        <v>203</v>
      </c>
      <c r="X28" s="141" t="s">
        <v>203</v>
      </c>
      <c r="Y28" s="141" t="s">
        <v>203</v>
      </c>
      <c r="Z28" s="141" t="s">
        <v>203</v>
      </c>
      <c r="AA28" s="141" t="s">
        <v>203</v>
      </c>
      <c r="AB28" s="141" t="s">
        <v>203</v>
      </c>
      <c r="AC28" s="141" t="s">
        <v>203</v>
      </c>
      <c r="AD28" s="141" t="s">
        <v>203</v>
      </c>
      <c r="AE28" s="141" t="s">
        <v>203</v>
      </c>
      <c r="AF28" s="141" t="s">
        <v>203</v>
      </c>
      <c r="AG28" s="141" t="s">
        <v>203</v>
      </c>
      <c r="AH28" s="141" t="s">
        <v>203</v>
      </c>
      <c r="AI28" s="141" t="s">
        <v>203</v>
      </c>
      <c r="AJ28" s="141" t="s">
        <v>203</v>
      </c>
      <c r="AK28" s="141" t="s">
        <v>203</v>
      </c>
      <c r="AL28" s="141" t="s">
        <v>203</v>
      </c>
      <c r="AM28" s="141" t="s">
        <v>203</v>
      </c>
      <c r="AN28" s="141" t="s">
        <v>203</v>
      </c>
      <c r="AO28" s="141" t="s">
        <v>203</v>
      </c>
      <c r="AP28" s="141" t="s">
        <v>203</v>
      </c>
      <c r="AQ28" s="141" t="s">
        <v>203</v>
      </c>
      <c r="AR28" s="141" t="s">
        <v>203</v>
      </c>
      <c r="AS28" s="141" t="s">
        <v>203</v>
      </c>
      <c r="AT28" s="141" t="s">
        <v>203</v>
      </c>
      <c r="AU28" s="141" t="s">
        <v>203</v>
      </c>
      <c r="AV28" s="141" t="s">
        <v>203</v>
      </c>
      <c r="AW28" s="141" t="s">
        <v>203</v>
      </c>
      <c r="AX28" s="141" t="s">
        <v>203</v>
      </c>
      <c r="AY28" s="141" t="s">
        <v>203</v>
      </c>
      <c r="AZ28" s="141" t="s">
        <v>203</v>
      </c>
      <c r="BA28" s="141" t="s">
        <v>203</v>
      </c>
      <c r="BB28" s="141" t="s">
        <v>203</v>
      </c>
      <c r="BC28" s="141" t="s">
        <v>203</v>
      </c>
      <c r="BD28" s="141" t="s">
        <v>203</v>
      </c>
      <c r="BE28" s="141" t="s">
        <v>203</v>
      </c>
      <c r="BF28" s="141" t="s">
        <v>203</v>
      </c>
      <c r="BG28" s="141" t="s">
        <v>203</v>
      </c>
      <c r="BH28" s="141" t="s">
        <v>203</v>
      </c>
      <c r="BI28" s="141" t="s">
        <v>203</v>
      </c>
      <c r="BJ28" s="141" t="s">
        <v>203</v>
      </c>
      <c r="BK28" s="141" t="s">
        <v>203</v>
      </c>
      <c r="BL28" s="141" t="s">
        <v>203</v>
      </c>
      <c r="BM28" s="141" t="s">
        <v>203</v>
      </c>
      <c r="BN28" s="141" t="s">
        <v>203</v>
      </c>
      <c r="BO28" s="141" t="s">
        <v>203</v>
      </c>
      <c r="BP28" s="141" t="s">
        <v>203</v>
      </c>
      <c r="BQ28" s="141" t="s">
        <v>203</v>
      </c>
      <c r="BR28" s="141" t="s">
        <v>203</v>
      </c>
      <c r="BS28" s="141" t="s">
        <v>203</v>
      </c>
      <c r="BT28" s="141" t="s">
        <v>203</v>
      </c>
      <c r="BU28" s="141" t="s">
        <v>203</v>
      </c>
      <c r="BV28" s="141" t="s">
        <v>203</v>
      </c>
      <c r="BW28" s="141" t="s">
        <v>203</v>
      </c>
      <c r="BX28" s="141" t="s">
        <v>203</v>
      </c>
    </row>
    <row r="29" spans="1:76">
      <c r="A29" s="6" t="s">
        <v>45</v>
      </c>
      <c r="B29" s="5" t="s">
        <v>46</v>
      </c>
      <c r="C29" s="141" t="s">
        <v>203</v>
      </c>
      <c r="D29" s="141" t="s">
        <v>203</v>
      </c>
      <c r="E29" s="141" t="s">
        <v>203</v>
      </c>
      <c r="F29" s="141" t="s">
        <v>203</v>
      </c>
      <c r="G29" s="141" t="s">
        <v>203</v>
      </c>
      <c r="H29" s="141" t="s">
        <v>203</v>
      </c>
      <c r="I29" s="141" t="s">
        <v>203</v>
      </c>
      <c r="J29" s="141" t="s">
        <v>203</v>
      </c>
      <c r="K29" s="141" t="s">
        <v>203</v>
      </c>
      <c r="L29" s="141" t="s">
        <v>203</v>
      </c>
      <c r="M29" s="141" t="s">
        <v>203</v>
      </c>
      <c r="N29" s="141" t="s">
        <v>203</v>
      </c>
      <c r="O29" s="141" t="s">
        <v>203</v>
      </c>
      <c r="P29" s="141" t="s">
        <v>203</v>
      </c>
      <c r="Q29" s="141" t="s">
        <v>203</v>
      </c>
      <c r="R29" s="141" t="s">
        <v>203</v>
      </c>
      <c r="S29" s="141" t="s">
        <v>203</v>
      </c>
      <c r="T29" s="141" t="s">
        <v>203</v>
      </c>
      <c r="U29" s="141" t="s">
        <v>203</v>
      </c>
      <c r="V29" s="141" t="s">
        <v>203</v>
      </c>
      <c r="W29" s="141" t="s">
        <v>203</v>
      </c>
      <c r="X29" s="141" t="s">
        <v>203</v>
      </c>
      <c r="Y29" s="141" t="s">
        <v>203</v>
      </c>
      <c r="Z29" s="141" t="s">
        <v>203</v>
      </c>
      <c r="AA29" s="141" t="s">
        <v>203</v>
      </c>
      <c r="AB29" s="141" t="s">
        <v>203</v>
      </c>
      <c r="AC29" s="141" t="s">
        <v>203</v>
      </c>
      <c r="AD29" s="141" t="s">
        <v>203</v>
      </c>
      <c r="AE29" s="141" t="s">
        <v>203</v>
      </c>
      <c r="AF29" s="141" t="s">
        <v>203</v>
      </c>
      <c r="AG29" s="141" t="s">
        <v>203</v>
      </c>
      <c r="AH29" s="141" t="s">
        <v>203</v>
      </c>
      <c r="AI29" s="141" t="s">
        <v>203</v>
      </c>
      <c r="AJ29" s="141" t="s">
        <v>203</v>
      </c>
      <c r="AK29" s="141" t="s">
        <v>203</v>
      </c>
      <c r="AL29" s="141" t="s">
        <v>203</v>
      </c>
      <c r="AM29" s="141" t="s">
        <v>203</v>
      </c>
      <c r="AN29" s="141" t="s">
        <v>203</v>
      </c>
      <c r="AO29" s="141" t="s">
        <v>203</v>
      </c>
      <c r="AP29" s="141" t="s">
        <v>203</v>
      </c>
      <c r="AQ29" s="141" t="s">
        <v>203</v>
      </c>
      <c r="AR29" s="141" t="s">
        <v>203</v>
      </c>
      <c r="AS29" s="141" t="s">
        <v>203</v>
      </c>
      <c r="AT29" s="141" t="s">
        <v>203</v>
      </c>
      <c r="AU29" s="141" t="s">
        <v>203</v>
      </c>
      <c r="AV29" s="141" t="s">
        <v>203</v>
      </c>
      <c r="AW29" s="141" t="s">
        <v>203</v>
      </c>
      <c r="AX29" s="141" t="s">
        <v>203</v>
      </c>
      <c r="AY29" s="141" t="s">
        <v>203</v>
      </c>
      <c r="AZ29" s="141" t="s">
        <v>203</v>
      </c>
      <c r="BA29" s="141" t="s">
        <v>203</v>
      </c>
      <c r="BB29" s="141" t="s">
        <v>203</v>
      </c>
      <c r="BC29" s="141" t="s">
        <v>203</v>
      </c>
      <c r="BD29" s="141" t="s">
        <v>203</v>
      </c>
      <c r="BE29" s="141" t="s">
        <v>203</v>
      </c>
      <c r="BF29" s="141" t="s">
        <v>203</v>
      </c>
      <c r="BG29" s="141" t="s">
        <v>203</v>
      </c>
      <c r="BH29" s="141" t="s">
        <v>203</v>
      </c>
      <c r="BI29" s="141" t="s">
        <v>203</v>
      </c>
      <c r="BJ29" s="141" t="s">
        <v>203</v>
      </c>
      <c r="BK29" s="141" t="s">
        <v>203</v>
      </c>
      <c r="BL29" s="141" t="s">
        <v>203</v>
      </c>
      <c r="BM29" s="141" t="s">
        <v>203</v>
      </c>
      <c r="BN29" s="141" t="s">
        <v>203</v>
      </c>
      <c r="BO29" s="141" t="s">
        <v>203</v>
      </c>
      <c r="BP29" s="141" t="s">
        <v>203</v>
      </c>
      <c r="BQ29" s="141" t="s">
        <v>203</v>
      </c>
      <c r="BR29" s="141" t="s">
        <v>203</v>
      </c>
      <c r="BS29" s="141" t="s">
        <v>203</v>
      </c>
      <c r="BT29" s="141" t="s">
        <v>203</v>
      </c>
      <c r="BU29" s="141" t="s">
        <v>203</v>
      </c>
      <c r="BV29" s="141" t="s">
        <v>203</v>
      </c>
      <c r="BW29" s="141" t="s">
        <v>203</v>
      </c>
      <c r="BX29" s="141" t="s">
        <v>203</v>
      </c>
    </row>
    <row r="30" spans="1:76" ht="32" hidden="1" outlineLevel="1">
      <c r="A30" s="6" t="s">
        <v>47</v>
      </c>
      <c r="B30" s="5" t="s">
        <v>48</v>
      </c>
      <c r="C30" s="141" t="s">
        <v>203</v>
      </c>
      <c r="D30" s="141" t="s">
        <v>203</v>
      </c>
      <c r="E30" s="141" t="s">
        <v>203</v>
      </c>
      <c r="F30" s="141" t="s">
        <v>203</v>
      </c>
      <c r="G30" s="141" t="s">
        <v>203</v>
      </c>
      <c r="H30" s="141" t="s">
        <v>203</v>
      </c>
      <c r="I30" s="141" t="s">
        <v>203</v>
      </c>
      <c r="J30" s="141" t="s">
        <v>203</v>
      </c>
      <c r="K30" s="141" t="s">
        <v>203</v>
      </c>
      <c r="L30" s="141" t="s">
        <v>203</v>
      </c>
      <c r="M30" s="141" t="s">
        <v>203</v>
      </c>
      <c r="N30" s="141" t="s">
        <v>203</v>
      </c>
      <c r="O30" s="141" t="s">
        <v>203</v>
      </c>
      <c r="P30" s="141" t="s">
        <v>203</v>
      </c>
      <c r="Q30" s="141" t="s">
        <v>203</v>
      </c>
      <c r="R30" s="141" t="s">
        <v>203</v>
      </c>
      <c r="S30" s="141" t="s">
        <v>203</v>
      </c>
      <c r="T30" s="141" t="s">
        <v>203</v>
      </c>
      <c r="U30" s="141" t="s">
        <v>203</v>
      </c>
      <c r="V30" s="141" t="s">
        <v>203</v>
      </c>
      <c r="W30" s="141" t="s">
        <v>203</v>
      </c>
      <c r="X30" s="141" t="s">
        <v>203</v>
      </c>
      <c r="Y30" s="141" t="s">
        <v>203</v>
      </c>
      <c r="Z30" s="141" t="s">
        <v>203</v>
      </c>
      <c r="AA30" s="141" t="s">
        <v>203</v>
      </c>
      <c r="AB30" s="141" t="s">
        <v>203</v>
      </c>
      <c r="AC30" s="141" t="s">
        <v>203</v>
      </c>
      <c r="AD30" s="141" t="s">
        <v>203</v>
      </c>
      <c r="AE30" s="141" t="s">
        <v>203</v>
      </c>
      <c r="AF30" s="141" t="s">
        <v>203</v>
      </c>
      <c r="AG30" s="141" t="s">
        <v>203</v>
      </c>
      <c r="AH30" s="141" t="s">
        <v>203</v>
      </c>
      <c r="AI30" s="141" t="s">
        <v>203</v>
      </c>
      <c r="AJ30" s="141" t="s">
        <v>203</v>
      </c>
      <c r="AK30" s="141" t="s">
        <v>203</v>
      </c>
      <c r="AL30" s="141" t="s">
        <v>203</v>
      </c>
      <c r="AM30" s="141" t="s">
        <v>203</v>
      </c>
      <c r="AN30" s="141" t="s">
        <v>203</v>
      </c>
      <c r="AO30" s="141" t="s">
        <v>203</v>
      </c>
      <c r="AP30" s="141" t="s">
        <v>203</v>
      </c>
      <c r="AQ30" s="141" t="s">
        <v>203</v>
      </c>
      <c r="AR30" s="141" t="s">
        <v>203</v>
      </c>
      <c r="AS30" s="141" t="s">
        <v>203</v>
      </c>
      <c r="AT30" s="141" t="s">
        <v>203</v>
      </c>
      <c r="AU30" s="141" t="s">
        <v>203</v>
      </c>
      <c r="AV30" s="141" t="s">
        <v>203</v>
      </c>
      <c r="AW30" s="141" t="s">
        <v>203</v>
      </c>
      <c r="AX30" s="141" t="s">
        <v>203</v>
      </c>
      <c r="AY30" s="141" t="s">
        <v>203</v>
      </c>
      <c r="AZ30" s="141" t="s">
        <v>203</v>
      </c>
      <c r="BA30" s="141" t="s">
        <v>203</v>
      </c>
      <c r="BB30" s="141" t="s">
        <v>203</v>
      </c>
      <c r="BC30" s="141" t="s">
        <v>203</v>
      </c>
      <c r="BD30" s="141" t="s">
        <v>203</v>
      </c>
      <c r="BE30" s="141" t="s">
        <v>203</v>
      </c>
      <c r="BF30" s="141" t="s">
        <v>203</v>
      </c>
      <c r="BG30" s="141" t="s">
        <v>203</v>
      </c>
      <c r="BH30" s="141" t="s">
        <v>203</v>
      </c>
      <c r="BI30" s="141" t="s">
        <v>203</v>
      </c>
      <c r="BJ30" s="141" t="s">
        <v>203</v>
      </c>
      <c r="BK30" s="141" t="s">
        <v>203</v>
      </c>
      <c r="BL30" s="141" t="s">
        <v>203</v>
      </c>
      <c r="BM30" s="141" t="s">
        <v>203</v>
      </c>
      <c r="BN30" s="141" t="s">
        <v>203</v>
      </c>
      <c r="BO30" s="141" t="s">
        <v>203</v>
      </c>
      <c r="BP30" s="141" t="s">
        <v>203</v>
      </c>
      <c r="BQ30" s="141" t="s">
        <v>203</v>
      </c>
      <c r="BR30" s="141" t="s">
        <v>203</v>
      </c>
      <c r="BS30" s="141" t="s">
        <v>203</v>
      </c>
      <c r="BT30" s="141" t="s">
        <v>203</v>
      </c>
      <c r="BU30" s="141" t="s">
        <v>203</v>
      </c>
      <c r="BV30" s="141" t="s">
        <v>203</v>
      </c>
      <c r="BW30" s="141" t="s">
        <v>203</v>
      </c>
      <c r="BX30" s="141" t="s">
        <v>203</v>
      </c>
    </row>
    <row r="31" spans="1:76" ht="48" hidden="1" outlineLevel="1">
      <c r="A31" s="6" t="s">
        <v>49</v>
      </c>
      <c r="B31" s="5" t="s">
        <v>50</v>
      </c>
      <c r="C31" s="141" t="s">
        <v>203</v>
      </c>
      <c r="D31" s="141" t="s">
        <v>203</v>
      </c>
      <c r="E31" s="141" t="s">
        <v>203</v>
      </c>
      <c r="F31" s="141" t="s">
        <v>203</v>
      </c>
      <c r="G31" s="141" t="s">
        <v>203</v>
      </c>
      <c r="H31" s="141" t="s">
        <v>203</v>
      </c>
      <c r="I31" s="141" t="s">
        <v>203</v>
      </c>
      <c r="J31" s="141" t="s">
        <v>203</v>
      </c>
      <c r="K31" s="141" t="s">
        <v>203</v>
      </c>
      <c r="L31" s="141" t="s">
        <v>203</v>
      </c>
      <c r="M31" s="141" t="s">
        <v>203</v>
      </c>
      <c r="N31" s="141" t="s">
        <v>203</v>
      </c>
      <c r="O31" s="141" t="s">
        <v>203</v>
      </c>
      <c r="P31" s="141" t="s">
        <v>203</v>
      </c>
      <c r="Q31" s="141" t="s">
        <v>203</v>
      </c>
      <c r="R31" s="141" t="s">
        <v>203</v>
      </c>
      <c r="S31" s="141" t="s">
        <v>203</v>
      </c>
      <c r="T31" s="141" t="s">
        <v>203</v>
      </c>
      <c r="U31" s="141" t="s">
        <v>203</v>
      </c>
      <c r="V31" s="141" t="s">
        <v>203</v>
      </c>
      <c r="W31" s="141" t="s">
        <v>203</v>
      </c>
      <c r="X31" s="141" t="s">
        <v>203</v>
      </c>
      <c r="Y31" s="141" t="s">
        <v>203</v>
      </c>
      <c r="Z31" s="141" t="s">
        <v>203</v>
      </c>
      <c r="AA31" s="141" t="s">
        <v>203</v>
      </c>
      <c r="AB31" s="141" t="s">
        <v>203</v>
      </c>
      <c r="AC31" s="141" t="s">
        <v>203</v>
      </c>
      <c r="AD31" s="141" t="s">
        <v>203</v>
      </c>
      <c r="AE31" s="141" t="s">
        <v>203</v>
      </c>
      <c r="AF31" s="141" t="s">
        <v>203</v>
      </c>
      <c r="AG31" s="141" t="s">
        <v>203</v>
      </c>
      <c r="AH31" s="141" t="s">
        <v>203</v>
      </c>
      <c r="AI31" s="141" t="s">
        <v>203</v>
      </c>
      <c r="AJ31" s="141" t="s">
        <v>203</v>
      </c>
      <c r="AK31" s="141" t="s">
        <v>203</v>
      </c>
      <c r="AL31" s="141" t="s">
        <v>203</v>
      </c>
      <c r="AM31" s="141" t="s">
        <v>203</v>
      </c>
      <c r="AN31" s="141" t="s">
        <v>203</v>
      </c>
      <c r="AO31" s="141" t="s">
        <v>203</v>
      </c>
      <c r="AP31" s="141" t="s">
        <v>203</v>
      </c>
      <c r="AQ31" s="141" t="s">
        <v>203</v>
      </c>
      <c r="AR31" s="141" t="s">
        <v>203</v>
      </c>
      <c r="AS31" s="141" t="s">
        <v>203</v>
      </c>
      <c r="AT31" s="141" t="s">
        <v>203</v>
      </c>
      <c r="AU31" s="141" t="s">
        <v>203</v>
      </c>
      <c r="AV31" s="141" t="s">
        <v>203</v>
      </c>
      <c r="AW31" s="141" t="s">
        <v>203</v>
      </c>
      <c r="AX31" s="141" t="s">
        <v>203</v>
      </c>
      <c r="AY31" s="141" t="s">
        <v>203</v>
      </c>
      <c r="AZ31" s="141" t="s">
        <v>203</v>
      </c>
      <c r="BA31" s="141" t="s">
        <v>203</v>
      </c>
      <c r="BB31" s="141" t="s">
        <v>203</v>
      </c>
      <c r="BC31" s="141" t="s">
        <v>203</v>
      </c>
      <c r="BD31" s="141" t="s">
        <v>203</v>
      </c>
      <c r="BE31" s="141" t="s">
        <v>203</v>
      </c>
      <c r="BF31" s="141" t="s">
        <v>203</v>
      </c>
      <c r="BG31" s="141" t="s">
        <v>203</v>
      </c>
      <c r="BH31" s="141" t="s">
        <v>203</v>
      </c>
      <c r="BI31" s="141" t="s">
        <v>203</v>
      </c>
      <c r="BJ31" s="141" t="s">
        <v>203</v>
      </c>
      <c r="BK31" s="141" t="s">
        <v>203</v>
      </c>
      <c r="BL31" s="141" t="s">
        <v>203</v>
      </c>
      <c r="BM31" s="141" t="s">
        <v>203</v>
      </c>
      <c r="BN31" s="141" t="s">
        <v>203</v>
      </c>
      <c r="BO31" s="141" t="s">
        <v>203</v>
      </c>
      <c r="BP31" s="141" t="s">
        <v>203</v>
      </c>
      <c r="BQ31" s="141" t="s">
        <v>203</v>
      </c>
      <c r="BR31" s="141" t="s">
        <v>203</v>
      </c>
      <c r="BS31" s="141" t="s">
        <v>203</v>
      </c>
      <c r="BT31" s="141" t="s">
        <v>203</v>
      </c>
      <c r="BU31" s="141" t="s">
        <v>203</v>
      </c>
      <c r="BV31" s="141" t="s">
        <v>203</v>
      </c>
      <c r="BW31" s="141" t="s">
        <v>203</v>
      </c>
      <c r="BX31" s="141" t="s">
        <v>203</v>
      </c>
    </row>
    <row r="32" spans="1:76" ht="48" hidden="1" outlineLevel="1">
      <c r="A32" s="6" t="s">
        <v>51</v>
      </c>
      <c r="B32" s="5" t="s">
        <v>52</v>
      </c>
      <c r="C32" s="141" t="s">
        <v>203</v>
      </c>
      <c r="D32" s="141" t="s">
        <v>203</v>
      </c>
      <c r="E32" s="141" t="s">
        <v>203</v>
      </c>
      <c r="F32" s="141" t="s">
        <v>203</v>
      </c>
      <c r="G32" s="141" t="s">
        <v>203</v>
      </c>
      <c r="H32" s="141" t="s">
        <v>203</v>
      </c>
      <c r="I32" s="141" t="s">
        <v>203</v>
      </c>
      <c r="J32" s="141" t="s">
        <v>203</v>
      </c>
      <c r="K32" s="141" t="s">
        <v>203</v>
      </c>
      <c r="L32" s="141" t="s">
        <v>203</v>
      </c>
      <c r="M32" s="141" t="s">
        <v>203</v>
      </c>
      <c r="N32" s="141" t="s">
        <v>203</v>
      </c>
      <c r="O32" s="141" t="s">
        <v>203</v>
      </c>
      <c r="P32" s="141" t="s">
        <v>203</v>
      </c>
      <c r="Q32" s="141" t="s">
        <v>203</v>
      </c>
      <c r="R32" s="141" t="s">
        <v>203</v>
      </c>
      <c r="S32" s="141" t="s">
        <v>203</v>
      </c>
      <c r="T32" s="141" t="s">
        <v>203</v>
      </c>
      <c r="U32" s="141" t="s">
        <v>203</v>
      </c>
      <c r="V32" s="141" t="s">
        <v>203</v>
      </c>
      <c r="W32" s="141" t="s">
        <v>203</v>
      </c>
      <c r="X32" s="141" t="s">
        <v>203</v>
      </c>
      <c r="Y32" s="141" t="s">
        <v>203</v>
      </c>
      <c r="Z32" s="141" t="s">
        <v>203</v>
      </c>
      <c r="AA32" s="141" t="s">
        <v>203</v>
      </c>
      <c r="AB32" s="141" t="s">
        <v>203</v>
      </c>
      <c r="AC32" s="141" t="s">
        <v>203</v>
      </c>
      <c r="AD32" s="141" t="s">
        <v>203</v>
      </c>
      <c r="AE32" s="141" t="s">
        <v>203</v>
      </c>
      <c r="AF32" s="141" t="s">
        <v>203</v>
      </c>
      <c r="AG32" s="141" t="s">
        <v>203</v>
      </c>
      <c r="AH32" s="141" t="s">
        <v>203</v>
      </c>
      <c r="AI32" s="141" t="s">
        <v>203</v>
      </c>
      <c r="AJ32" s="141" t="s">
        <v>203</v>
      </c>
      <c r="AK32" s="141" t="s">
        <v>203</v>
      </c>
      <c r="AL32" s="141" t="s">
        <v>203</v>
      </c>
      <c r="AM32" s="141" t="s">
        <v>203</v>
      </c>
      <c r="AN32" s="141" t="s">
        <v>203</v>
      </c>
      <c r="AO32" s="141" t="s">
        <v>203</v>
      </c>
      <c r="AP32" s="141" t="s">
        <v>203</v>
      </c>
      <c r="AQ32" s="141" t="s">
        <v>203</v>
      </c>
      <c r="AR32" s="141" t="s">
        <v>203</v>
      </c>
      <c r="AS32" s="141" t="s">
        <v>203</v>
      </c>
      <c r="AT32" s="141" t="s">
        <v>203</v>
      </c>
      <c r="AU32" s="141" t="s">
        <v>203</v>
      </c>
      <c r="AV32" s="141" t="s">
        <v>203</v>
      </c>
      <c r="AW32" s="141" t="s">
        <v>203</v>
      </c>
      <c r="AX32" s="141" t="s">
        <v>203</v>
      </c>
      <c r="AY32" s="141" t="s">
        <v>203</v>
      </c>
      <c r="AZ32" s="141" t="s">
        <v>203</v>
      </c>
      <c r="BA32" s="141" t="s">
        <v>203</v>
      </c>
      <c r="BB32" s="141" t="s">
        <v>203</v>
      </c>
      <c r="BC32" s="141" t="s">
        <v>203</v>
      </c>
      <c r="BD32" s="141" t="s">
        <v>203</v>
      </c>
      <c r="BE32" s="141" t="s">
        <v>203</v>
      </c>
      <c r="BF32" s="141" t="s">
        <v>203</v>
      </c>
      <c r="BG32" s="141" t="s">
        <v>203</v>
      </c>
      <c r="BH32" s="141" t="s">
        <v>203</v>
      </c>
      <c r="BI32" s="141" t="s">
        <v>203</v>
      </c>
      <c r="BJ32" s="141" t="s">
        <v>203</v>
      </c>
      <c r="BK32" s="141" t="s">
        <v>203</v>
      </c>
      <c r="BL32" s="141" t="s">
        <v>203</v>
      </c>
      <c r="BM32" s="141" t="s">
        <v>203</v>
      </c>
      <c r="BN32" s="141" t="s">
        <v>203</v>
      </c>
      <c r="BO32" s="141" t="s">
        <v>203</v>
      </c>
      <c r="BP32" s="141" t="s">
        <v>203</v>
      </c>
      <c r="BQ32" s="141" t="s">
        <v>203</v>
      </c>
      <c r="BR32" s="141" t="s">
        <v>203</v>
      </c>
      <c r="BS32" s="141" t="s">
        <v>203</v>
      </c>
      <c r="BT32" s="141" t="s">
        <v>203</v>
      </c>
      <c r="BU32" s="141" t="s">
        <v>203</v>
      </c>
      <c r="BV32" s="141" t="s">
        <v>203</v>
      </c>
      <c r="BW32" s="141" t="s">
        <v>203</v>
      </c>
      <c r="BX32" s="141" t="s">
        <v>203</v>
      </c>
    </row>
    <row r="33" spans="1:76" ht="32" hidden="1" outlineLevel="1">
      <c r="A33" s="6" t="s">
        <v>53</v>
      </c>
      <c r="B33" s="5" t="s">
        <v>54</v>
      </c>
      <c r="C33" s="141" t="s">
        <v>203</v>
      </c>
      <c r="D33" s="141" t="s">
        <v>203</v>
      </c>
      <c r="E33" s="141" t="s">
        <v>203</v>
      </c>
      <c r="F33" s="141" t="s">
        <v>203</v>
      </c>
      <c r="G33" s="141" t="s">
        <v>203</v>
      </c>
      <c r="H33" s="141" t="s">
        <v>203</v>
      </c>
      <c r="I33" s="141" t="s">
        <v>203</v>
      </c>
      <c r="J33" s="141" t="s">
        <v>203</v>
      </c>
      <c r="K33" s="141" t="s">
        <v>203</v>
      </c>
      <c r="L33" s="141" t="s">
        <v>203</v>
      </c>
      <c r="M33" s="141" t="s">
        <v>203</v>
      </c>
      <c r="N33" s="141" t="s">
        <v>203</v>
      </c>
      <c r="O33" s="141" t="s">
        <v>203</v>
      </c>
      <c r="P33" s="141" t="s">
        <v>203</v>
      </c>
      <c r="Q33" s="141" t="s">
        <v>203</v>
      </c>
      <c r="R33" s="141" t="s">
        <v>203</v>
      </c>
      <c r="S33" s="141" t="s">
        <v>203</v>
      </c>
      <c r="T33" s="141" t="s">
        <v>203</v>
      </c>
      <c r="U33" s="141" t="s">
        <v>203</v>
      </c>
      <c r="V33" s="141" t="s">
        <v>203</v>
      </c>
      <c r="W33" s="141" t="s">
        <v>203</v>
      </c>
      <c r="X33" s="141" t="s">
        <v>203</v>
      </c>
      <c r="Y33" s="141" t="s">
        <v>203</v>
      </c>
      <c r="Z33" s="141" t="s">
        <v>203</v>
      </c>
      <c r="AA33" s="141" t="s">
        <v>203</v>
      </c>
      <c r="AB33" s="141" t="s">
        <v>203</v>
      </c>
      <c r="AC33" s="141" t="s">
        <v>203</v>
      </c>
      <c r="AD33" s="141" t="s">
        <v>203</v>
      </c>
      <c r="AE33" s="141" t="s">
        <v>203</v>
      </c>
      <c r="AF33" s="141" t="s">
        <v>203</v>
      </c>
      <c r="AG33" s="141" t="s">
        <v>203</v>
      </c>
      <c r="AH33" s="141" t="s">
        <v>203</v>
      </c>
      <c r="AI33" s="141" t="s">
        <v>203</v>
      </c>
      <c r="AJ33" s="141" t="s">
        <v>203</v>
      </c>
      <c r="AK33" s="141" t="s">
        <v>203</v>
      </c>
      <c r="AL33" s="141" t="s">
        <v>203</v>
      </c>
      <c r="AM33" s="141" t="s">
        <v>203</v>
      </c>
      <c r="AN33" s="141" t="s">
        <v>203</v>
      </c>
      <c r="AO33" s="141" t="s">
        <v>203</v>
      </c>
      <c r="AP33" s="141" t="s">
        <v>203</v>
      </c>
      <c r="AQ33" s="141" t="s">
        <v>203</v>
      </c>
      <c r="AR33" s="141" t="s">
        <v>203</v>
      </c>
      <c r="AS33" s="141" t="s">
        <v>203</v>
      </c>
      <c r="AT33" s="141" t="s">
        <v>203</v>
      </c>
      <c r="AU33" s="141" t="s">
        <v>203</v>
      </c>
      <c r="AV33" s="141" t="s">
        <v>203</v>
      </c>
      <c r="AW33" s="141" t="s">
        <v>203</v>
      </c>
      <c r="AX33" s="141" t="s">
        <v>203</v>
      </c>
      <c r="AY33" s="141" t="s">
        <v>203</v>
      </c>
      <c r="AZ33" s="141" t="s">
        <v>203</v>
      </c>
      <c r="BA33" s="141" t="s">
        <v>203</v>
      </c>
      <c r="BB33" s="141" t="s">
        <v>203</v>
      </c>
      <c r="BC33" s="141" t="s">
        <v>203</v>
      </c>
      <c r="BD33" s="141" t="s">
        <v>203</v>
      </c>
      <c r="BE33" s="141" t="s">
        <v>203</v>
      </c>
      <c r="BF33" s="141" t="s">
        <v>203</v>
      </c>
      <c r="BG33" s="141" t="s">
        <v>203</v>
      </c>
      <c r="BH33" s="141" t="s">
        <v>203</v>
      </c>
      <c r="BI33" s="141" t="s">
        <v>203</v>
      </c>
      <c r="BJ33" s="141" t="s">
        <v>203</v>
      </c>
      <c r="BK33" s="141" t="s">
        <v>203</v>
      </c>
      <c r="BL33" s="141" t="s">
        <v>203</v>
      </c>
      <c r="BM33" s="141" t="s">
        <v>203</v>
      </c>
      <c r="BN33" s="141" t="s">
        <v>203</v>
      </c>
      <c r="BO33" s="141" t="s">
        <v>203</v>
      </c>
      <c r="BP33" s="141" t="s">
        <v>203</v>
      </c>
      <c r="BQ33" s="141" t="s">
        <v>203</v>
      </c>
      <c r="BR33" s="141" t="s">
        <v>203</v>
      </c>
      <c r="BS33" s="141" t="s">
        <v>203</v>
      </c>
      <c r="BT33" s="141" t="s">
        <v>203</v>
      </c>
      <c r="BU33" s="141" t="s">
        <v>203</v>
      </c>
      <c r="BV33" s="141" t="s">
        <v>203</v>
      </c>
      <c r="BW33" s="141" t="s">
        <v>203</v>
      </c>
      <c r="BX33" s="141" t="s">
        <v>203</v>
      </c>
    </row>
    <row r="34" spans="1:76" ht="32" hidden="1" outlineLevel="1">
      <c r="A34" s="6" t="s">
        <v>55</v>
      </c>
      <c r="B34" s="5" t="s">
        <v>56</v>
      </c>
      <c r="C34" s="141" t="s">
        <v>203</v>
      </c>
      <c r="D34" s="141" t="s">
        <v>203</v>
      </c>
      <c r="E34" s="141" t="s">
        <v>203</v>
      </c>
      <c r="F34" s="141" t="s">
        <v>203</v>
      </c>
      <c r="G34" s="141" t="s">
        <v>203</v>
      </c>
      <c r="H34" s="141" t="s">
        <v>203</v>
      </c>
      <c r="I34" s="141" t="s">
        <v>203</v>
      </c>
      <c r="J34" s="141" t="s">
        <v>203</v>
      </c>
      <c r="K34" s="141" t="s">
        <v>203</v>
      </c>
      <c r="L34" s="141" t="s">
        <v>203</v>
      </c>
      <c r="M34" s="141" t="s">
        <v>203</v>
      </c>
      <c r="N34" s="141" t="s">
        <v>203</v>
      </c>
      <c r="O34" s="141" t="s">
        <v>203</v>
      </c>
      <c r="P34" s="141" t="s">
        <v>203</v>
      </c>
      <c r="Q34" s="141" t="s">
        <v>203</v>
      </c>
      <c r="R34" s="141" t="s">
        <v>203</v>
      </c>
      <c r="S34" s="141" t="s">
        <v>203</v>
      </c>
      <c r="T34" s="141" t="s">
        <v>203</v>
      </c>
      <c r="U34" s="141" t="s">
        <v>203</v>
      </c>
      <c r="V34" s="141" t="s">
        <v>203</v>
      </c>
      <c r="W34" s="141" t="s">
        <v>203</v>
      </c>
      <c r="X34" s="141" t="s">
        <v>203</v>
      </c>
      <c r="Y34" s="141" t="s">
        <v>203</v>
      </c>
      <c r="Z34" s="141" t="s">
        <v>203</v>
      </c>
      <c r="AA34" s="141" t="s">
        <v>203</v>
      </c>
      <c r="AB34" s="141" t="s">
        <v>203</v>
      </c>
      <c r="AC34" s="141" t="s">
        <v>203</v>
      </c>
      <c r="AD34" s="141" t="s">
        <v>203</v>
      </c>
      <c r="AE34" s="141" t="s">
        <v>203</v>
      </c>
      <c r="AF34" s="141" t="s">
        <v>203</v>
      </c>
      <c r="AG34" s="141" t="s">
        <v>203</v>
      </c>
      <c r="AH34" s="141" t="s">
        <v>203</v>
      </c>
      <c r="AI34" s="141" t="s">
        <v>203</v>
      </c>
      <c r="AJ34" s="141" t="s">
        <v>203</v>
      </c>
      <c r="AK34" s="141" t="s">
        <v>203</v>
      </c>
      <c r="AL34" s="141" t="s">
        <v>203</v>
      </c>
      <c r="AM34" s="141" t="s">
        <v>203</v>
      </c>
      <c r="AN34" s="141" t="s">
        <v>203</v>
      </c>
      <c r="AO34" s="141" t="s">
        <v>203</v>
      </c>
      <c r="AP34" s="141" t="s">
        <v>203</v>
      </c>
      <c r="AQ34" s="141" t="s">
        <v>203</v>
      </c>
      <c r="AR34" s="141" t="s">
        <v>203</v>
      </c>
      <c r="AS34" s="141" t="s">
        <v>203</v>
      </c>
      <c r="AT34" s="141" t="s">
        <v>203</v>
      </c>
      <c r="AU34" s="141" t="s">
        <v>203</v>
      </c>
      <c r="AV34" s="141" t="s">
        <v>203</v>
      </c>
      <c r="AW34" s="141" t="s">
        <v>203</v>
      </c>
      <c r="AX34" s="141" t="s">
        <v>203</v>
      </c>
      <c r="AY34" s="141" t="s">
        <v>203</v>
      </c>
      <c r="AZ34" s="141" t="s">
        <v>203</v>
      </c>
      <c r="BA34" s="141" t="s">
        <v>203</v>
      </c>
      <c r="BB34" s="141" t="s">
        <v>203</v>
      </c>
      <c r="BC34" s="141" t="s">
        <v>203</v>
      </c>
      <c r="BD34" s="141" t="s">
        <v>203</v>
      </c>
      <c r="BE34" s="141" t="s">
        <v>203</v>
      </c>
      <c r="BF34" s="141" t="s">
        <v>203</v>
      </c>
      <c r="BG34" s="141" t="s">
        <v>203</v>
      </c>
      <c r="BH34" s="141" t="s">
        <v>203</v>
      </c>
      <c r="BI34" s="141" t="s">
        <v>203</v>
      </c>
      <c r="BJ34" s="141" t="s">
        <v>203</v>
      </c>
      <c r="BK34" s="141" t="s">
        <v>203</v>
      </c>
      <c r="BL34" s="141" t="s">
        <v>203</v>
      </c>
      <c r="BM34" s="141" t="s">
        <v>203</v>
      </c>
      <c r="BN34" s="141" t="s">
        <v>203</v>
      </c>
      <c r="BO34" s="141" t="s">
        <v>203</v>
      </c>
      <c r="BP34" s="141" t="s">
        <v>203</v>
      </c>
      <c r="BQ34" s="141" t="s">
        <v>203</v>
      </c>
      <c r="BR34" s="141" t="s">
        <v>203</v>
      </c>
      <c r="BS34" s="141" t="s">
        <v>203</v>
      </c>
      <c r="BT34" s="141" t="s">
        <v>203</v>
      </c>
      <c r="BU34" s="141" t="s">
        <v>203</v>
      </c>
      <c r="BV34" s="141" t="s">
        <v>203</v>
      </c>
      <c r="BW34" s="141" t="s">
        <v>203</v>
      </c>
      <c r="BX34" s="141" t="s">
        <v>203</v>
      </c>
    </row>
    <row r="35" spans="1:76" ht="48" hidden="1" outlineLevel="1">
      <c r="A35" s="6" t="s">
        <v>57</v>
      </c>
      <c r="B35" s="5" t="s">
        <v>58</v>
      </c>
      <c r="C35" s="141" t="s">
        <v>203</v>
      </c>
      <c r="D35" s="141" t="s">
        <v>203</v>
      </c>
      <c r="E35" s="141" t="s">
        <v>203</v>
      </c>
      <c r="F35" s="141" t="s">
        <v>203</v>
      </c>
      <c r="G35" s="141" t="s">
        <v>203</v>
      </c>
      <c r="H35" s="141" t="s">
        <v>203</v>
      </c>
      <c r="I35" s="141" t="s">
        <v>203</v>
      </c>
      <c r="J35" s="141" t="s">
        <v>203</v>
      </c>
      <c r="K35" s="141" t="s">
        <v>203</v>
      </c>
      <c r="L35" s="141" t="s">
        <v>203</v>
      </c>
      <c r="M35" s="141" t="s">
        <v>203</v>
      </c>
      <c r="N35" s="141" t="s">
        <v>203</v>
      </c>
      <c r="O35" s="141" t="s">
        <v>203</v>
      </c>
      <c r="P35" s="141" t="s">
        <v>203</v>
      </c>
      <c r="Q35" s="141" t="s">
        <v>203</v>
      </c>
      <c r="R35" s="141" t="s">
        <v>203</v>
      </c>
      <c r="S35" s="141" t="s">
        <v>203</v>
      </c>
      <c r="T35" s="141" t="s">
        <v>203</v>
      </c>
      <c r="U35" s="141" t="s">
        <v>203</v>
      </c>
      <c r="V35" s="141" t="s">
        <v>203</v>
      </c>
      <c r="W35" s="141" t="s">
        <v>203</v>
      </c>
      <c r="X35" s="141" t="s">
        <v>203</v>
      </c>
      <c r="Y35" s="141" t="s">
        <v>203</v>
      </c>
      <c r="Z35" s="141" t="s">
        <v>203</v>
      </c>
      <c r="AA35" s="141" t="s">
        <v>203</v>
      </c>
      <c r="AB35" s="141" t="s">
        <v>203</v>
      </c>
      <c r="AC35" s="141" t="s">
        <v>203</v>
      </c>
      <c r="AD35" s="141" t="s">
        <v>203</v>
      </c>
      <c r="AE35" s="141" t="s">
        <v>203</v>
      </c>
      <c r="AF35" s="141" t="s">
        <v>203</v>
      </c>
      <c r="AG35" s="141" t="s">
        <v>203</v>
      </c>
      <c r="AH35" s="141" t="s">
        <v>203</v>
      </c>
      <c r="AI35" s="141" t="s">
        <v>203</v>
      </c>
      <c r="AJ35" s="141" t="s">
        <v>203</v>
      </c>
      <c r="AK35" s="141" t="s">
        <v>203</v>
      </c>
      <c r="AL35" s="141" t="s">
        <v>203</v>
      </c>
      <c r="AM35" s="141" t="s">
        <v>203</v>
      </c>
      <c r="AN35" s="141" t="s">
        <v>203</v>
      </c>
      <c r="AO35" s="141" t="s">
        <v>203</v>
      </c>
      <c r="AP35" s="141" t="s">
        <v>203</v>
      </c>
      <c r="AQ35" s="141" t="s">
        <v>203</v>
      </c>
      <c r="AR35" s="141" t="s">
        <v>203</v>
      </c>
      <c r="AS35" s="141" t="s">
        <v>203</v>
      </c>
      <c r="AT35" s="141" t="s">
        <v>203</v>
      </c>
      <c r="AU35" s="141" t="s">
        <v>203</v>
      </c>
      <c r="AV35" s="141" t="s">
        <v>203</v>
      </c>
      <c r="AW35" s="141" t="s">
        <v>203</v>
      </c>
      <c r="AX35" s="141" t="s">
        <v>203</v>
      </c>
      <c r="AY35" s="141" t="s">
        <v>203</v>
      </c>
      <c r="AZ35" s="141" t="s">
        <v>203</v>
      </c>
      <c r="BA35" s="141" t="s">
        <v>203</v>
      </c>
      <c r="BB35" s="141" t="s">
        <v>203</v>
      </c>
      <c r="BC35" s="141" t="s">
        <v>203</v>
      </c>
      <c r="BD35" s="141" t="s">
        <v>203</v>
      </c>
      <c r="BE35" s="141" t="s">
        <v>203</v>
      </c>
      <c r="BF35" s="141" t="s">
        <v>203</v>
      </c>
      <c r="BG35" s="141" t="s">
        <v>203</v>
      </c>
      <c r="BH35" s="141" t="s">
        <v>203</v>
      </c>
      <c r="BI35" s="141" t="s">
        <v>203</v>
      </c>
      <c r="BJ35" s="141" t="s">
        <v>203</v>
      </c>
      <c r="BK35" s="141" t="s">
        <v>203</v>
      </c>
      <c r="BL35" s="141" t="s">
        <v>203</v>
      </c>
      <c r="BM35" s="141" t="s">
        <v>203</v>
      </c>
      <c r="BN35" s="141" t="s">
        <v>203</v>
      </c>
      <c r="BO35" s="141" t="s">
        <v>203</v>
      </c>
      <c r="BP35" s="141" t="s">
        <v>203</v>
      </c>
      <c r="BQ35" s="141" t="s">
        <v>203</v>
      </c>
      <c r="BR35" s="141" t="s">
        <v>203</v>
      </c>
      <c r="BS35" s="141" t="s">
        <v>203</v>
      </c>
      <c r="BT35" s="141" t="s">
        <v>203</v>
      </c>
      <c r="BU35" s="141" t="s">
        <v>203</v>
      </c>
      <c r="BV35" s="141" t="s">
        <v>203</v>
      </c>
      <c r="BW35" s="141" t="s">
        <v>203</v>
      </c>
      <c r="BX35" s="141" t="s">
        <v>203</v>
      </c>
    </row>
    <row r="36" spans="1:76" ht="32" hidden="1" outlineLevel="1">
      <c r="A36" s="6" t="s">
        <v>59</v>
      </c>
      <c r="B36" s="5" t="s">
        <v>60</v>
      </c>
      <c r="C36" s="141" t="s">
        <v>203</v>
      </c>
      <c r="D36" s="141" t="s">
        <v>203</v>
      </c>
      <c r="E36" s="141" t="s">
        <v>203</v>
      </c>
      <c r="F36" s="141" t="s">
        <v>203</v>
      </c>
      <c r="G36" s="141" t="s">
        <v>203</v>
      </c>
      <c r="H36" s="141" t="s">
        <v>203</v>
      </c>
      <c r="I36" s="141" t="s">
        <v>203</v>
      </c>
      <c r="J36" s="141" t="s">
        <v>203</v>
      </c>
      <c r="K36" s="141" t="s">
        <v>203</v>
      </c>
      <c r="L36" s="141" t="s">
        <v>203</v>
      </c>
      <c r="M36" s="141" t="s">
        <v>203</v>
      </c>
      <c r="N36" s="141" t="s">
        <v>203</v>
      </c>
      <c r="O36" s="141" t="s">
        <v>203</v>
      </c>
      <c r="P36" s="141" t="s">
        <v>203</v>
      </c>
      <c r="Q36" s="141" t="s">
        <v>203</v>
      </c>
      <c r="R36" s="141" t="s">
        <v>203</v>
      </c>
      <c r="S36" s="141" t="s">
        <v>203</v>
      </c>
      <c r="T36" s="141" t="s">
        <v>203</v>
      </c>
      <c r="U36" s="141" t="s">
        <v>203</v>
      </c>
      <c r="V36" s="141" t="s">
        <v>203</v>
      </c>
      <c r="W36" s="141" t="s">
        <v>203</v>
      </c>
      <c r="X36" s="141" t="s">
        <v>203</v>
      </c>
      <c r="Y36" s="141" t="s">
        <v>203</v>
      </c>
      <c r="Z36" s="141" t="s">
        <v>203</v>
      </c>
      <c r="AA36" s="141" t="s">
        <v>203</v>
      </c>
      <c r="AB36" s="141" t="s">
        <v>203</v>
      </c>
      <c r="AC36" s="141" t="s">
        <v>203</v>
      </c>
      <c r="AD36" s="141" t="s">
        <v>203</v>
      </c>
      <c r="AE36" s="141" t="s">
        <v>203</v>
      </c>
      <c r="AF36" s="141" t="s">
        <v>203</v>
      </c>
      <c r="AG36" s="141" t="s">
        <v>203</v>
      </c>
      <c r="AH36" s="141" t="s">
        <v>203</v>
      </c>
      <c r="AI36" s="141" t="s">
        <v>203</v>
      </c>
      <c r="AJ36" s="141" t="s">
        <v>203</v>
      </c>
      <c r="AK36" s="141" t="s">
        <v>203</v>
      </c>
      <c r="AL36" s="141" t="s">
        <v>203</v>
      </c>
      <c r="AM36" s="141" t="s">
        <v>203</v>
      </c>
      <c r="AN36" s="141" t="s">
        <v>203</v>
      </c>
      <c r="AO36" s="141" t="s">
        <v>203</v>
      </c>
      <c r="AP36" s="141" t="s">
        <v>203</v>
      </c>
      <c r="AQ36" s="141" t="s">
        <v>203</v>
      </c>
      <c r="AR36" s="141" t="s">
        <v>203</v>
      </c>
      <c r="AS36" s="141" t="s">
        <v>203</v>
      </c>
      <c r="AT36" s="141" t="s">
        <v>203</v>
      </c>
      <c r="AU36" s="141" t="s">
        <v>203</v>
      </c>
      <c r="AV36" s="141" t="s">
        <v>203</v>
      </c>
      <c r="AW36" s="141" t="s">
        <v>203</v>
      </c>
      <c r="AX36" s="141" t="s">
        <v>203</v>
      </c>
      <c r="AY36" s="141" t="s">
        <v>203</v>
      </c>
      <c r="AZ36" s="141" t="s">
        <v>203</v>
      </c>
      <c r="BA36" s="141" t="s">
        <v>203</v>
      </c>
      <c r="BB36" s="141" t="s">
        <v>203</v>
      </c>
      <c r="BC36" s="141" t="s">
        <v>203</v>
      </c>
      <c r="BD36" s="141" t="s">
        <v>203</v>
      </c>
      <c r="BE36" s="141" t="s">
        <v>203</v>
      </c>
      <c r="BF36" s="141" t="s">
        <v>203</v>
      </c>
      <c r="BG36" s="141" t="s">
        <v>203</v>
      </c>
      <c r="BH36" s="141" t="s">
        <v>203</v>
      </c>
      <c r="BI36" s="141" t="s">
        <v>203</v>
      </c>
      <c r="BJ36" s="141" t="s">
        <v>203</v>
      </c>
      <c r="BK36" s="141" t="s">
        <v>203</v>
      </c>
      <c r="BL36" s="141" t="s">
        <v>203</v>
      </c>
      <c r="BM36" s="141" t="s">
        <v>203</v>
      </c>
      <c r="BN36" s="141" t="s">
        <v>203</v>
      </c>
      <c r="BO36" s="141" t="s">
        <v>203</v>
      </c>
      <c r="BP36" s="141" t="s">
        <v>203</v>
      </c>
      <c r="BQ36" s="141" t="s">
        <v>203</v>
      </c>
      <c r="BR36" s="141" t="s">
        <v>203</v>
      </c>
      <c r="BS36" s="141" t="s">
        <v>203</v>
      </c>
      <c r="BT36" s="141" t="s">
        <v>203</v>
      </c>
      <c r="BU36" s="141" t="s">
        <v>203</v>
      </c>
      <c r="BV36" s="141" t="s">
        <v>203</v>
      </c>
      <c r="BW36" s="141" t="s">
        <v>203</v>
      </c>
      <c r="BX36" s="141" t="s">
        <v>203</v>
      </c>
    </row>
    <row r="37" spans="1:76" ht="32" hidden="1" outlineLevel="1">
      <c r="A37" s="6" t="s">
        <v>61</v>
      </c>
      <c r="B37" s="5" t="s">
        <v>62</v>
      </c>
      <c r="C37" s="141" t="s">
        <v>203</v>
      </c>
      <c r="D37" s="141" t="s">
        <v>203</v>
      </c>
      <c r="E37" s="141" t="s">
        <v>203</v>
      </c>
      <c r="F37" s="141" t="s">
        <v>203</v>
      </c>
      <c r="G37" s="141" t="s">
        <v>203</v>
      </c>
      <c r="H37" s="141" t="s">
        <v>203</v>
      </c>
      <c r="I37" s="141" t="s">
        <v>203</v>
      </c>
      <c r="J37" s="141" t="s">
        <v>203</v>
      </c>
      <c r="K37" s="141" t="s">
        <v>203</v>
      </c>
      <c r="L37" s="141" t="s">
        <v>203</v>
      </c>
      <c r="M37" s="141" t="s">
        <v>203</v>
      </c>
      <c r="N37" s="141" t="s">
        <v>203</v>
      </c>
      <c r="O37" s="141" t="s">
        <v>203</v>
      </c>
      <c r="P37" s="141" t="s">
        <v>203</v>
      </c>
      <c r="Q37" s="141" t="s">
        <v>203</v>
      </c>
      <c r="R37" s="141" t="s">
        <v>203</v>
      </c>
      <c r="S37" s="141" t="s">
        <v>203</v>
      </c>
      <c r="T37" s="141" t="s">
        <v>203</v>
      </c>
      <c r="U37" s="141" t="s">
        <v>203</v>
      </c>
      <c r="V37" s="141" t="s">
        <v>203</v>
      </c>
      <c r="W37" s="141" t="s">
        <v>203</v>
      </c>
      <c r="X37" s="141" t="s">
        <v>203</v>
      </c>
      <c r="Y37" s="141" t="s">
        <v>203</v>
      </c>
      <c r="Z37" s="141" t="s">
        <v>203</v>
      </c>
      <c r="AA37" s="141" t="s">
        <v>203</v>
      </c>
      <c r="AB37" s="141" t="s">
        <v>203</v>
      </c>
      <c r="AC37" s="141" t="s">
        <v>203</v>
      </c>
      <c r="AD37" s="141" t="s">
        <v>203</v>
      </c>
      <c r="AE37" s="141" t="s">
        <v>203</v>
      </c>
      <c r="AF37" s="141" t="s">
        <v>203</v>
      </c>
      <c r="AG37" s="141" t="s">
        <v>203</v>
      </c>
      <c r="AH37" s="141" t="s">
        <v>203</v>
      </c>
      <c r="AI37" s="141" t="s">
        <v>203</v>
      </c>
      <c r="AJ37" s="141" t="s">
        <v>203</v>
      </c>
      <c r="AK37" s="141" t="s">
        <v>203</v>
      </c>
      <c r="AL37" s="141" t="s">
        <v>203</v>
      </c>
      <c r="AM37" s="141" t="s">
        <v>203</v>
      </c>
      <c r="AN37" s="141" t="s">
        <v>203</v>
      </c>
      <c r="AO37" s="141" t="s">
        <v>203</v>
      </c>
      <c r="AP37" s="141" t="s">
        <v>203</v>
      </c>
      <c r="AQ37" s="141" t="s">
        <v>203</v>
      </c>
      <c r="AR37" s="141" t="s">
        <v>203</v>
      </c>
      <c r="AS37" s="141" t="s">
        <v>203</v>
      </c>
      <c r="AT37" s="141" t="s">
        <v>203</v>
      </c>
      <c r="AU37" s="141" t="s">
        <v>203</v>
      </c>
      <c r="AV37" s="141" t="s">
        <v>203</v>
      </c>
      <c r="AW37" s="141" t="s">
        <v>203</v>
      </c>
      <c r="AX37" s="141" t="s">
        <v>203</v>
      </c>
      <c r="AY37" s="141" t="s">
        <v>203</v>
      </c>
      <c r="AZ37" s="141" t="s">
        <v>203</v>
      </c>
      <c r="BA37" s="141" t="s">
        <v>203</v>
      </c>
      <c r="BB37" s="141" t="s">
        <v>203</v>
      </c>
      <c r="BC37" s="141" t="s">
        <v>203</v>
      </c>
      <c r="BD37" s="141" t="s">
        <v>203</v>
      </c>
      <c r="BE37" s="141" t="s">
        <v>203</v>
      </c>
      <c r="BF37" s="141" t="s">
        <v>203</v>
      </c>
      <c r="BG37" s="141" t="s">
        <v>203</v>
      </c>
      <c r="BH37" s="141" t="s">
        <v>203</v>
      </c>
      <c r="BI37" s="141" t="s">
        <v>203</v>
      </c>
      <c r="BJ37" s="141" t="s">
        <v>203</v>
      </c>
      <c r="BK37" s="141" t="s">
        <v>203</v>
      </c>
      <c r="BL37" s="141" t="s">
        <v>203</v>
      </c>
      <c r="BM37" s="141" t="s">
        <v>203</v>
      </c>
      <c r="BN37" s="141" t="s">
        <v>203</v>
      </c>
      <c r="BO37" s="141" t="s">
        <v>203</v>
      </c>
      <c r="BP37" s="141" t="s">
        <v>203</v>
      </c>
      <c r="BQ37" s="141" t="s">
        <v>203</v>
      </c>
      <c r="BR37" s="141" t="s">
        <v>203</v>
      </c>
      <c r="BS37" s="141" t="s">
        <v>203</v>
      </c>
      <c r="BT37" s="141" t="s">
        <v>203</v>
      </c>
      <c r="BU37" s="141" t="s">
        <v>203</v>
      </c>
      <c r="BV37" s="141" t="s">
        <v>203</v>
      </c>
      <c r="BW37" s="141" t="s">
        <v>203</v>
      </c>
      <c r="BX37" s="141" t="s">
        <v>203</v>
      </c>
    </row>
    <row r="38" spans="1:76" ht="32" hidden="1" outlineLevel="1">
      <c r="A38" s="6" t="s">
        <v>63</v>
      </c>
      <c r="B38" s="5" t="s">
        <v>64</v>
      </c>
      <c r="C38" s="141" t="s">
        <v>203</v>
      </c>
      <c r="D38" s="141" t="s">
        <v>203</v>
      </c>
      <c r="E38" s="141" t="s">
        <v>203</v>
      </c>
      <c r="F38" s="141" t="s">
        <v>203</v>
      </c>
      <c r="G38" s="141" t="s">
        <v>203</v>
      </c>
      <c r="H38" s="141" t="s">
        <v>203</v>
      </c>
      <c r="I38" s="141" t="s">
        <v>203</v>
      </c>
      <c r="J38" s="141" t="s">
        <v>203</v>
      </c>
      <c r="K38" s="141" t="s">
        <v>203</v>
      </c>
      <c r="L38" s="141" t="s">
        <v>203</v>
      </c>
      <c r="M38" s="141" t="s">
        <v>203</v>
      </c>
      <c r="N38" s="141" t="s">
        <v>203</v>
      </c>
      <c r="O38" s="141" t="s">
        <v>203</v>
      </c>
      <c r="P38" s="141" t="s">
        <v>203</v>
      </c>
      <c r="Q38" s="141" t="s">
        <v>203</v>
      </c>
      <c r="R38" s="141" t="s">
        <v>203</v>
      </c>
      <c r="S38" s="141" t="s">
        <v>203</v>
      </c>
      <c r="T38" s="141" t="s">
        <v>203</v>
      </c>
      <c r="U38" s="141" t="s">
        <v>203</v>
      </c>
      <c r="V38" s="141" t="s">
        <v>203</v>
      </c>
      <c r="W38" s="141" t="s">
        <v>203</v>
      </c>
      <c r="X38" s="141" t="s">
        <v>203</v>
      </c>
      <c r="Y38" s="141" t="s">
        <v>203</v>
      </c>
      <c r="Z38" s="141" t="s">
        <v>203</v>
      </c>
      <c r="AA38" s="141" t="s">
        <v>203</v>
      </c>
      <c r="AB38" s="141" t="s">
        <v>203</v>
      </c>
      <c r="AC38" s="141" t="s">
        <v>203</v>
      </c>
      <c r="AD38" s="141" t="s">
        <v>203</v>
      </c>
      <c r="AE38" s="141" t="s">
        <v>203</v>
      </c>
      <c r="AF38" s="141" t="s">
        <v>203</v>
      </c>
      <c r="AG38" s="141" t="s">
        <v>203</v>
      </c>
      <c r="AH38" s="141" t="s">
        <v>203</v>
      </c>
      <c r="AI38" s="141" t="s">
        <v>203</v>
      </c>
      <c r="AJ38" s="141" t="s">
        <v>203</v>
      </c>
      <c r="AK38" s="141" t="s">
        <v>203</v>
      </c>
      <c r="AL38" s="141" t="s">
        <v>203</v>
      </c>
      <c r="AM38" s="141" t="s">
        <v>203</v>
      </c>
      <c r="AN38" s="141" t="s">
        <v>203</v>
      </c>
      <c r="AO38" s="141" t="s">
        <v>203</v>
      </c>
      <c r="AP38" s="141" t="s">
        <v>203</v>
      </c>
      <c r="AQ38" s="141" t="s">
        <v>203</v>
      </c>
      <c r="AR38" s="141" t="s">
        <v>203</v>
      </c>
      <c r="AS38" s="141" t="s">
        <v>203</v>
      </c>
      <c r="AT38" s="141" t="s">
        <v>203</v>
      </c>
      <c r="AU38" s="141" t="s">
        <v>203</v>
      </c>
      <c r="AV38" s="141" t="s">
        <v>203</v>
      </c>
      <c r="AW38" s="141" t="s">
        <v>203</v>
      </c>
      <c r="AX38" s="141" t="s">
        <v>203</v>
      </c>
      <c r="AY38" s="141" t="s">
        <v>203</v>
      </c>
      <c r="AZ38" s="141" t="s">
        <v>203</v>
      </c>
      <c r="BA38" s="141" t="s">
        <v>203</v>
      </c>
      <c r="BB38" s="141" t="s">
        <v>203</v>
      </c>
      <c r="BC38" s="141" t="s">
        <v>203</v>
      </c>
      <c r="BD38" s="141" t="s">
        <v>203</v>
      </c>
      <c r="BE38" s="141" t="s">
        <v>203</v>
      </c>
      <c r="BF38" s="141" t="s">
        <v>203</v>
      </c>
      <c r="BG38" s="141" t="s">
        <v>203</v>
      </c>
      <c r="BH38" s="141" t="s">
        <v>203</v>
      </c>
      <c r="BI38" s="141" t="s">
        <v>203</v>
      </c>
      <c r="BJ38" s="141" t="s">
        <v>203</v>
      </c>
      <c r="BK38" s="141" t="s">
        <v>203</v>
      </c>
      <c r="BL38" s="141" t="s">
        <v>203</v>
      </c>
      <c r="BM38" s="141" t="s">
        <v>203</v>
      </c>
      <c r="BN38" s="141" t="s">
        <v>203</v>
      </c>
      <c r="BO38" s="141" t="s">
        <v>203</v>
      </c>
      <c r="BP38" s="141" t="s">
        <v>203</v>
      </c>
      <c r="BQ38" s="141" t="s">
        <v>203</v>
      </c>
      <c r="BR38" s="141" t="s">
        <v>203</v>
      </c>
      <c r="BS38" s="141" t="s">
        <v>203</v>
      </c>
      <c r="BT38" s="141" t="s">
        <v>203</v>
      </c>
      <c r="BU38" s="141" t="s">
        <v>203</v>
      </c>
      <c r="BV38" s="141" t="s">
        <v>203</v>
      </c>
      <c r="BW38" s="141" t="s">
        <v>203</v>
      </c>
      <c r="BX38" s="141" t="s">
        <v>203</v>
      </c>
    </row>
    <row r="39" spans="1:76" ht="80" hidden="1" outlineLevel="1">
      <c r="A39" s="6" t="s">
        <v>63</v>
      </c>
      <c r="B39" s="5" t="s">
        <v>65</v>
      </c>
      <c r="C39" s="141" t="s">
        <v>203</v>
      </c>
      <c r="D39" s="141" t="s">
        <v>203</v>
      </c>
      <c r="E39" s="141" t="s">
        <v>203</v>
      </c>
      <c r="F39" s="141" t="s">
        <v>203</v>
      </c>
      <c r="G39" s="141" t="s">
        <v>203</v>
      </c>
      <c r="H39" s="141" t="s">
        <v>203</v>
      </c>
      <c r="I39" s="141" t="s">
        <v>203</v>
      </c>
      <c r="J39" s="141" t="s">
        <v>203</v>
      </c>
      <c r="K39" s="141" t="s">
        <v>203</v>
      </c>
      <c r="L39" s="141" t="s">
        <v>203</v>
      </c>
      <c r="M39" s="141" t="s">
        <v>203</v>
      </c>
      <c r="N39" s="141" t="s">
        <v>203</v>
      </c>
      <c r="O39" s="141" t="s">
        <v>203</v>
      </c>
      <c r="P39" s="141" t="s">
        <v>203</v>
      </c>
      <c r="Q39" s="141" t="s">
        <v>203</v>
      </c>
      <c r="R39" s="141" t="s">
        <v>203</v>
      </c>
      <c r="S39" s="141" t="s">
        <v>203</v>
      </c>
      <c r="T39" s="141" t="s">
        <v>203</v>
      </c>
      <c r="U39" s="141" t="s">
        <v>203</v>
      </c>
      <c r="V39" s="141" t="s">
        <v>203</v>
      </c>
      <c r="W39" s="141" t="s">
        <v>203</v>
      </c>
      <c r="X39" s="141" t="s">
        <v>203</v>
      </c>
      <c r="Y39" s="141" t="s">
        <v>203</v>
      </c>
      <c r="Z39" s="141" t="s">
        <v>203</v>
      </c>
      <c r="AA39" s="141" t="s">
        <v>203</v>
      </c>
      <c r="AB39" s="141" t="s">
        <v>203</v>
      </c>
      <c r="AC39" s="141" t="s">
        <v>203</v>
      </c>
      <c r="AD39" s="141" t="s">
        <v>203</v>
      </c>
      <c r="AE39" s="141" t="s">
        <v>203</v>
      </c>
      <c r="AF39" s="141" t="s">
        <v>203</v>
      </c>
      <c r="AG39" s="141" t="s">
        <v>203</v>
      </c>
      <c r="AH39" s="141" t="s">
        <v>203</v>
      </c>
      <c r="AI39" s="141" t="s">
        <v>203</v>
      </c>
      <c r="AJ39" s="141" t="s">
        <v>203</v>
      </c>
      <c r="AK39" s="141" t="s">
        <v>203</v>
      </c>
      <c r="AL39" s="141" t="s">
        <v>203</v>
      </c>
      <c r="AM39" s="141" t="s">
        <v>203</v>
      </c>
      <c r="AN39" s="141" t="s">
        <v>203</v>
      </c>
      <c r="AO39" s="141" t="s">
        <v>203</v>
      </c>
      <c r="AP39" s="141" t="s">
        <v>203</v>
      </c>
      <c r="AQ39" s="141" t="s">
        <v>203</v>
      </c>
      <c r="AR39" s="141" t="s">
        <v>203</v>
      </c>
      <c r="AS39" s="141" t="s">
        <v>203</v>
      </c>
      <c r="AT39" s="141" t="s">
        <v>203</v>
      </c>
      <c r="AU39" s="141" t="s">
        <v>203</v>
      </c>
      <c r="AV39" s="141" t="s">
        <v>203</v>
      </c>
      <c r="AW39" s="141" t="s">
        <v>203</v>
      </c>
      <c r="AX39" s="141" t="s">
        <v>203</v>
      </c>
      <c r="AY39" s="141" t="s">
        <v>203</v>
      </c>
      <c r="AZ39" s="141" t="s">
        <v>203</v>
      </c>
      <c r="BA39" s="141" t="s">
        <v>203</v>
      </c>
      <c r="BB39" s="141" t="s">
        <v>203</v>
      </c>
      <c r="BC39" s="141" t="s">
        <v>203</v>
      </c>
      <c r="BD39" s="141" t="s">
        <v>203</v>
      </c>
      <c r="BE39" s="141" t="s">
        <v>203</v>
      </c>
      <c r="BF39" s="141" t="s">
        <v>203</v>
      </c>
      <c r="BG39" s="141" t="s">
        <v>203</v>
      </c>
      <c r="BH39" s="141" t="s">
        <v>203</v>
      </c>
      <c r="BI39" s="141" t="s">
        <v>203</v>
      </c>
      <c r="BJ39" s="141" t="s">
        <v>203</v>
      </c>
      <c r="BK39" s="141" t="s">
        <v>203</v>
      </c>
      <c r="BL39" s="141" t="s">
        <v>203</v>
      </c>
      <c r="BM39" s="141" t="s">
        <v>203</v>
      </c>
      <c r="BN39" s="141" t="s">
        <v>203</v>
      </c>
      <c r="BO39" s="141" t="s">
        <v>203</v>
      </c>
      <c r="BP39" s="141" t="s">
        <v>203</v>
      </c>
      <c r="BQ39" s="141" t="s">
        <v>203</v>
      </c>
      <c r="BR39" s="141" t="s">
        <v>203</v>
      </c>
      <c r="BS39" s="141" t="s">
        <v>203</v>
      </c>
      <c r="BT39" s="141" t="s">
        <v>203</v>
      </c>
      <c r="BU39" s="141" t="s">
        <v>203</v>
      </c>
      <c r="BV39" s="141" t="s">
        <v>203</v>
      </c>
      <c r="BW39" s="141" t="s">
        <v>203</v>
      </c>
      <c r="BX39" s="141" t="s">
        <v>203</v>
      </c>
    </row>
    <row r="40" spans="1:76" ht="64" hidden="1" outlineLevel="1">
      <c r="A40" s="6" t="s">
        <v>63</v>
      </c>
      <c r="B40" s="5" t="s">
        <v>66</v>
      </c>
      <c r="C40" s="141" t="s">
        <v>203</v>
      </c>
      <c r="D40" s="141" t="s">
        <v>203</v>
      </c>
      <c r="E40" s="141" t="s">
        <v>203</v>
      </c>
      <c r="F40" s="141" t="s">
        <v>203</v>
      </c>
      <c r="G40" s="141" t="s">
        <v>203</v>
      </c>
      <c r="H40" s="141" t="s">
        <v>203</v>
      </c>
      <c r="I40" s="141" t="s">
        <v>203</v>
      </c>
      <c r="J40" s="141" t="s">
        <v>203</v>
      </c>
      <c r="K40" s="141" t="s">
        <v>203</v>
      </c>
      <c r="L40" s="141" t="s">
        <v>203</v>
      </c>
      <c r="M40" s="141" t="s">
        <v>203</v>
      </c>
      <c r="N40" s="141" t="s">
        <v>203</v>
      </c>
      <c r="O40" s="141" t="s">
        <v>203</v>
      </c>
      <c r="P40" s="141" t="s">
        <v>203</v>
      </c>
      <c r="Q40" s="141" t="s">
        <v>203</v>
      </c>
      <c r="R40" s="141" t="s">
        <v>203</v>
      </c>
      <c r="S40" s="141" t="s">
        <v>203</v>
      </c>
      <c r="T40" s="141" t="s">
        <v>203</v>
      </c>
      <c r="U40" s="141" t="s">
        <v>203</v>
      </c>
      <c r="V40" s="141" t="s">
        <v>203</v>
      </c>
      <c r="W40" s="141" t="s">
        <v>203</v>
      </c>
      <c r="X40" s="141" t="s">
        <v>203</v>
      </c>
      <c r="Y40" s="141" t="s">
        <v>203</v>
      </c>
      <c r="Z40" s="141" t="s">
        <v>203</v>
      </c>
      <c r="AA40" s="141" t="s">
        <v>203</v>
      </c>
      <c r="AB40" s="141" t="s">
        <v>203</v>
      </c>
      <c r="AC40" s="141" t="s">
        <v>203</v>
      </c>
      <c r="AD40" s="141" t="s">
        <v>203</v>
      </c>
      <c r="AE40" s="141" t="s">
        <v>203</v>
      </c>
      <c r="AF40" s="141" t="s">
        <v>203</v>
      </c>
      <c r="AG40" s="141" t="s">
        <v>203</v>
      </c>
      <c r="AH40" s="141" t="s">
        <v>203</v>
      </c>
      <c r="AI40" s="141" t="s">
        <v>203</v>
      </c>
      <c r="AJ40" s="141" t="s">
        <v>203</v>
      </c>
      <c r="AK40" s="141" t="s">
        <v>203</v>
      </c>
      <c r="AL40" s="141" t="s">
        <v>203</v>
      </c>
      <c r="AM40" s="141" t="s">
        <v>203</v>
      </c>
      <c r="AN40" s="141" t="s">
        <v>203</v>
      </c>
      <c r="AO40" s="141" t="s">
        <v>203</v>
      </c>
      <c r="AP40" s="141" t="s">
        <v>203</v>
      </c>
      <c r="AQ40" s="141" t="s">
        <v>203</v>
      </c>
      <c r="AR40" s="141" t="s">
        <v>203</v>
      </c>
      <c r="AS40" s="141" t="s">
        <v>203</v>
      </c>
      <c r="AT40" s="141" t="s">
        <v>203</v>
      </c>
      <c r="AU40" s="141" t="s">
        <v>203</v>
      </c>
      <c r="AV40" s="141" t="s">
        <v>203</v>
      </c>
      <c r="AW40" s="141" t="s">
        <v>203</v>
      </c>
      <c r="AX40" s="141" t="s">
        <v>203</v>
      </c>
      <c r="AY40" s="141" t="s">
        <v>203</v>
      </c>
      <c r="AZ40" s="141" t="s">
        <v>203</v>
      </c>
      <c r="BA40" s="141" t="s">
        <v>203</v>
      </c>
      <c r="BB40" s="141" t="s">
        <v>203</v>
      </c>
      <c r="BC40" s="141" t="s">
        <v>203</v>
      </c>
      <c r="BD40" s="141" t="s">
        <v>203</v>
      </c>
      <c r="BE40" s="141" t="s">
        <v>203</v>
      </c>
      <c r="BF40" s="141" t="s">
        <v>203</v>
      </c>
      <c r="BG40" s="141" t="s">
        <v>203</v>
      </c>
      <c r="BH40" s="141" t="s">
        <v>203</v>
      </c>
      <c r="BI40" s="141" t="s">
        <v>203</v>
      </c>
      <c r="BJ40" s="141" t="s">
        <v>203</v>
      </c>
      <c r="BK40" s="141" t="s">
        <v>203</v>
      </c>
      <c r="BL40" s="141" t="s">
        <v>203</v>
      </c>
      <c r="BM40" s="141" t="s">
        <v>203</v>
      </c>
      <c r="BN40" s="141" t="s">
        <v>203</v>
      </c>
      <c r="BO40" s="141" t="s">
        <v>203</v>
      </c>
      <c r="BP40" s="141" t="s">
        <v>203</v>
      </c>
      <c r="BQ40" s="141" t="s">
        <v>203</v>
      </c>
      <c r="BR40" s="141" t="s">
        <v>203</v>
      </c>
      <c r="BS40" s="141" t="s">
        <v>203</v>
      </c>
      <c r="BT40" s="141" t="s">
        <v>203</v>
      </c>
      <c r="BU40" s="141" t="s">
        <v>203</v>
      </c>
      <c r="BV40" s="141" t="s">
        <v>203</v>
      </c>
      <c r="BW40" s="141" t="s">
        <v>203</v>
      </c>
      <c r="BX40" s="141" t="s">
        <v>203</v>
      </c>
    </row>
    <row r="41" spans="1:76" ht="64" hidden="1" outlineLevel="1">
      <c r="A41" s="6" t="s">
        <v>63</v>
      </c>
      <c r="B41" s="5" t="s">
        <v>67</v>
      </c>
      <c r="C41" s="141" t="s">
        <v>203</v>
      </c>
      <c r="D41" s="141" t="s">
        <v>203</v>
      </c>
      <c r="E41" s="141" t="s">
        <v>203</v>
      </c>
      <c r="F41" s="141" t="s">
        <v>203</v>
      </c>
      <c r="G41" s="141" t="s">
        <v>203</v>
      </c>
      <c r="H41" s="141" t="s">
        <v>203</v>
      </c>
      <c r="I41" s="141" t="s">
        <v>203</v>
      </c>
      <c r="J41" s="141" t="s">
        <v>203</v>
      </c>
      <c r="K41" s="141" t="s">
        <v>203</v>
      </c>
      <c r="L41" s="141" t="s">
        <v>203</v>
      </c>
      <c r="M41" s="141" t="s">
        <v>203</v>
      </c>
      <c r="N41" s="141" t="s">
        <v>203</v>
      </c>
      <c r="O41" s="141" t="s">
        <v>203</v>
      </c>
      <c r="P41" s="141" t="s">
        <v>203</v>
      </c>
      <c r="Q41" s="141" t="s">
        <v>203</v>
      </c>
      <c r="R41" s="141" t="s">
        <v>203</v>
      </c>
      <c r="S41" s="141" t="s">
        <v>203</v>
      </c>
      <c r="T41" s="141" t="s">
        <v>203</v>
      </c>
      <c r="U41" s="141" t="s">
        <v>203</v>
      </c>
      <c r="V41" s="141" t="s">
        <v>203</v>
      </c>
      <c r="W41" s="141" t="s">
        <v>203</v>
      </c>
      <c r="X41" s="141" t="s">
        <v>203</v>
      </c>
      <c r="Y41" s="141" t="s">
        <v>203</v>
      </c>
      <c r="Z41" s="141" t="s">
        <v>203</v>
      </c>
      <c r="AA41" s="141" t="s">
        <v>203</v>
      </c>
      <c r="AB41" s="141" t="s">
        <v>203</v>
      </c>
      <c r="AC41" s="141" t="s">
        <v>203</v>
      </c>
      <c r="AD41" s="141" t="s">
        <v>203</v>
      </c>
      <c r="AE41" s="141" t="s">
        <v>203</v>
      </c>
      <c r="AF41" s="141" t="s">
        <v>203</v>
      </c>
      <c r="AG41" s="141" t="s">
        <v>203</v>
      </c>
      <c r="AH41" s="141" t="s">
        <v>203</v>
      </c>
      <c r="AI41" s="141" t="s">
        <v>203</v>
      </c>
      <c r="AJ41" s="141" t="s">
        <v>203</v>
      </c>
      <c r="AK41" s="141" t="s">
        <v>203</v>
      </c>
      <c r="AL41" s="141" t="s">
        <v>203</v>
      </c>
      <c r="AM41" s="141" t="s">
        <v>203</v>
      </c>
      <c r="AN41" s="141" t="s">
        <v>203</v>
      </c>
      <c r="AO41" s="141" t="s">
        <v>203</v>
      </c>
      <c r="AP41" s="141" t="s">
        <v>203</v>
      </c>
      <c r="AQ41" s="141" t="s">
        <v>203</v>
      </c>
      <c r="AR41" s="141" t="s">
        <v>203</v>
      </c>
      <c r="AS41" s="141" t="s">
        <v>203</v>
      </c>
      <c r="AT41" s="141" t="s">
        <v>203</v>
      </c>
      <c r="AU41" s="141" t="s">
        <v>203</v>
      </c>
      <c r="AV41" s="141" t="s">
        <v>203</v>
      </c>
      <c r="AW41" s="141" t="s">
        <v>203</v>
      </c>
      <c r="AX41" s="141" t="s">
        <v>203</v>
      </c>
      <c r="AY41" s="141" t="s">
        <v>203</v>
      </c>
      <c r="AZ41" s="141" t="s">
        <v>203</v>
      </c>
      <c r="BA41" s="141" t="s">
        <v>203</v>
      </c>
      <c r="BB41" s="141" t="s">
        <v>203</v>
      </c>
      <c r="BC41" s="141" t="s">
        <v>203</v>
      </c>
      <c r="BD41" s="141" t="s">
        <v>203</v>
      </c>
      <c r="BE41" s="141" t="s">
        <v>203</v>
      </c>
      <c r="BF41" s="141" t="s">
        <v>203</v>
      </c>
      <c r="BG41" s="141" t="s">
        <v>203</v>
      </c>
      <c r="BH41" s="141" t="s">
        <v>203</v>
      </c>
      <c r="BI41" s="141" t="s">
        <v>203</v>
      </c>
      <c r="BJ41" s="141" t="s">
        <v>203</v>
      </c>
      <c r="BK41" s="141" t="s">
        <v>203</v>
      </c>
      <c r="BL41" s="141" t="s">
        <v>203</v>
      </c>
      <c r="BM41" s="141" t="s">
        <v>203</v>
      </c>
      <c r="BN41" s="141" t="s">
        <v>203</v>
      </c>
      <c r="BO41" s="141" t="s">
        <v>203</v>
      </c>
      <c r="BP41" s="141" t="s">
        <v>203</v>
      </c>
      <c r="BQ41" s="141" t="s">
        <v>203</v>
      </c>
      <c r="BR41" s="141" t="s">
        <v>203</v>
      </c>
      <c r="BS41" s="141" t="s">
        <v>203</v>
      </c>
      <c r="BT41" s="141" t="s">
        <v>203</v>
      </c>
      <c r="BU41" s="141" t="s">
        <v>203</v>
      </c>
      <c r="BV41" s="141" t="s">
        <v>203</v>
      </c>
      <c r="BW41" s="141" t="s">
        <v>203</v>
      </c>
      <c r="BX41" s="141" t="s">
        <v>203</v>
      </c>
    </row>
    <row r="42" spans="1:76" ht="32" hidden="1" outlineLevel="1">
      <c r="A42" s="6" t="s">
        <v>68</v>
      </c>
      <c r="B42" s="5" t="s">
        <v>64</v>
      </c>
      <c r="C42" s="141" t="s">
        <v>203</v>
      </c>
      <c r="D42" s="141" t="s">
        <v>203</v>
      </c>
      <c r="E42" s="141" t="s">
        <v>203</v>
      </c>
      <c r="F42" s="141" t="s">
        <v>203</v>
      </c>
      <c r="G42" s="141" t="s">
        <v>203</v>
      </c>
      <c r="H42" s="141" t="s">
        <v>203</v>
      </c>
      <c r="I42" s="141" t="s">
        <v>203</v>
      </c>
      <c r="J42" s="141" t="s">
        <v>203</v>
      </c>
      <c r="K42" s="141" t="s">
        <v>203</v>
      </c>
      <c r="L42" s="141" t="s">
        <v>203</v>
      </c>
      <c r="M42" s="141" t="s">
        <v>203</v>
      </c>
      <c r="N42" s="141" t="s">
        <v>203</v>
      </c>
      <c r="O42" s="141" t="s">
        <v>203</v>
      </c>
      <c r="P42" s="141" t="s">
        <v>203</v>
      </c>
      <c r="Q42" s="141" t="s">
        <v>203</v>
      </c>
      <c r="R42" s="141" t="s">
        <v>203</v>
      </c>
      <c r="S42" s="141" t="s">
        <v>203</v>
      </c>
      <c r="T42" s="141" t="s">
        <v>203</v>
      </c>
      <c r="U42" s="141" t="s">
        <v>203</v>
      </c>
      <c r="V42" s="141" t="s">
        <v>203</v>
      </c>
      <c r="W42" s="141" t="s">
        <v>203</v>
      </c>
      <c r="X42" s="141" t="s">
        <v>203</v>
      </c>
      <c r="Y42" s="141" t="s">
        <v>203</v>
      </c>
      <c r="Z42" s="141" t="s">
        <v>203</v>
      </c>
      <c r="AA42" s="141" t="s">
        <v>203</v>
      </c>
      <c r="AB42" s="141" t="s">
        <v>203</v>
      </c>
      <c r="AC42" s="141" t="s">
        <v>203</v>
      </c>
      <c r="AD42" s="141" t="s">
        <v>203</v>
      </c>
      <c r="AE42" s="141" t="s">
        <v>203</v>
      </c>
      <c r="AF42" s="141" t="s">
        <v>203</v>
      </c>
      <c r="AG42" s="141" t="s">
        <v>203</v>
      </c>
      <c r="AH42" s="141" t="s">
        <v>203</v>
      </c>
      <c r="AI42" s="141" t="s">
        <v>203</v>
      </c>
      <c r="AJ42" s="141" t="s">
        <v>203</v>
      </c>
      <c r="AK42" s="141" t="s">
        <v>203</v>
      </c>
      <c r="AL42" s="141" t="s">
        <v>203</v>
      </c>
      <c r="AM42" s="141" t="s">
        <v>203</v>
      </c>
      <c r="AN42" s="141" t="s">
        <v>203</v>
      </c>
      <c r="AO42" s="141" t="s">
        <v>203</v>
      </c>
      <c r="AP42" s="141" t="s">
        <v>203</v>
      </c>
      <c r="AQ42" s="141" t="s">
        <v>203</v>
      </c>
      <c r="AR42" s="141" t="s">
        <v>203</v>
      </c>
      <c r="AS42" s="141" t="s">
        <v>203</v>
      </c>
      <c r="AT42" s="141" t="s">
        <v>203</v>
      </c>
      <c r="AU42" s="141" t="s">
        <v>203</v>
      </c>
      <c r="AV42" s="141" t="s">
        <v>203</v>
      </c>
      <c r="AW42" s="141" t="s">
        <v>203</v>
      </c>
      <c r="AX42" s="141" t="s">
        <v>203</v>
      </c>
      <c r="AY42" s="141" t="s">
        <v>203</v>
      </c>
      <c r="AZ42" s="141" t="s">
        <v>203</v>
      </c>
      <c r="BA42" s="141" t="s">
        <v>203</v>
      </c>
      <c r="BB42" s="141" t="s">
        <v>203</v>
      </c>
      <c r="BC42" s="141" t="s">
        <v>203</v>
      </c>
      <c r="BD42" s="141" t="s">
        <v>203</v>
      </c>
      <c r="BE42" s="141" t="s">
        <v>203</v>
      </c>
      <c r="BF42" s="141" t="s">
        <v>203</v>
      </c>
      <c r="BG42" s="141" t="s">
        <v>203</v>
      </c>
      <c r="BH42" s="141" t="s">
        <v>203</v>
      </c>
      <c r="BI42" s="141" t="s">
        <v>203</v>
      </c>
      <c r="BJ42" s="141" t="s">
        <v>203</v>
      </c>
      <c r="BK42" s="141" t="s">
        <v>203</v>
      </c>
      <c r="BL42" s="141" t="s">
        <v>203</v>
      </c>
      <c r="BM42" s="141" t="s">
        <v>203</v>
      </c>
      <c r="BN42" s="141" t="s">
        <v>203</v>
      </c>
      <c r="BO42" s="141" t="s">
        <v>203</v>
      </c>
      <c r="BP42" s="141" t="s">
        <v>203</v>
      </c>
      <c r="BQ42" s="141" t="s">
        <v>203</v>
      </c>
      <c r="BR42" s="141" t="s">
        <v>203</v>
      </c>
      <c r="BS42" s="141" t="s">
        <v>203</v>
      </c>
      <c r="BT42" s="141" t="s">
        <v>203</v>
      </c>
      <c r="BU42" s="141" t="s">
        <v>203</v>
      </c>
      <c r="BV42" s="141" t="s">
        <v>203</v>
      </c>
      <c r="BW42" s="141" t="s">
        <v>203</v>
      </c>
      <c r="BX42" s="141" t="s">
        <v>203</v>
      </c>
    </row>
    <row r="43" spans="1:76" ht="80" hidden="1" outlineLevel="1">
      <c r="A43" s="6" t="s">
        <v>68</v>
      </c>
      <c r="B43" s="5" t="s">
        <v>65</v>
      </c>
      <c r="C43" s="141" t="s">
        <v>203</v>
      </c>
      <c r="D43" s="141" t="s">
        <v>203</v>
      </c>
      <c r="E43" s="141" t="s">
        <v>203</v>
      </c>
      <c r="F43" s="141" t="s">
        <v>203</v>
      </c>
      <c r="G43" s="141" t="s">
        <v>203</v>
      </c>
      <c r="H43" s="141" t="s">
        <v>203</v>
      </c>
      <c r="I43" s="141" t="s">
        <v>203</v>
      </c>
      <c r="J43" s="141" t="s">
        <v>203</v>
      </c>
      <c r="K43" s="141" t="s">
        <v>203</v>
      </c>
      <c r="L43" s="141" t="s">
        <v>203</v>
      </c>
      <c r="M43" s="141" t="s">
        <v>203</v>
      </c>
      <c r="N43" s="141" t="s">
        <v>203</v>
      </c>
      <c r="O43" s="141" t="s">
        <v>203</v>
      </c>
      <c r="P43" s="141" t="s">
        <v>203</v>
      </c>
      <c r="Q43" s="141" t="s">
        <v>203</v>
      </c>
      <c r="R43" s="141" t="s">
        <v>203</v>
      </c>
      <c r="S43" s="141" t="s">
        <v>203</v>
      </c>
      <c r="T43" s="141" t="s">
        <v>203</v>
      </c>
      <c r="U43" s="141" t="s">
        <v>203</v>
      </c>
      <c r="V43" s="141" t="s">
        <v>203</v>
      </c>
      <c r="W43" s="141" t="s">
        <v>203</v>
      </c>
      <c r="X43" s="141" t="s">
        <v>203</v>
      </c>
      <c r="Y43" s="141" t="s">
        <v>203</v>
      </c>
      <c r="Z43" s="141" t="s">
        <v>203</v>
      </c>
      <c r="AA43" s="141" t="s">
        <v>203</v>
      </c>
      <c r="AB43" s="141" t="s">
        <v>203</v>
      </c>
      <c r="AC43" s="141" t="s">
        <v>203</v>
      </c>
      <c r="AD43" s="141" t="s">
        <v>203</v>
      </c>
      <c r="AE43" s="141" t="s">
        <v>203</v>
      </c>
      <c r="AF43" s="141" t="s">
        <v>203</v>
      </c>
      <c r="AG43" s="141" t="s">
        <v>203</v>
      </c>
      <c r="AH43" s="141" t="s">
        <v>203</v>
      </c>
      <c r="AI43" s="141" t="s">
        <v>203</v>
      </c>
      <c r="AJ43" s="141" t="s">
        <v>203</v>
      </c>
      <c r="AK43" s="141" t="s">
        <v>203</v>
      </c>
      <c r="AL43" s="141" t="s">
        <v>203</v>
      </c>
      <c r="AM43" s="141" t="s">
        <v>203</v>
      </c>
      <c r="AN43" s="141" t="s">
        <v>203</v>
      </c>
      <c r="AO43" s="141" t="s">
        <v>203</v>
      </c>
      <c r="AP43" s="141" t="s">
        <v>203</v>
      </c>
      <c r="AQ43" s="141" t="s">
        <v>203</v>
      </c>
      <c r="AR43" s="141" t="s">
        <v>203</v>
      </c>
      <c r="AS43" s="141" t="s">
        <v>203</v>
      </c>
      <c r="AT43" s="141" t="s">
        <v>203</v>
      </c>
      <c r="AU43" s="141" t="s">
        <v>203</v>
      </c>
      <c r="AV43" s="141" t="s">
        <v>203</v>
      </c>
      <c r="AW43" s="141" t="s">
        <v>203</v>
      </c>
      <c r="AX43" s="141" t="s">
        <v>203</v>
      </c>
      <c r="AY43" s="141" t="s">
        <v>203</v>
      </c>
      <c r="AZ43" s="141" t="s">
        <v>203</v>
      </c>
      <c r="BA43" s="141" t="s">
        <v>203</v>
      </c>
      <c r="BB43" s="141" t="s">
        <v>203</v>
      </c>
      <c r="BC43" s="141" t="s">
        <v>203</v>
      </c>
      <c r="BD43" s="141" t="s">
        <v>203</v>
      </c>
      <c r="BE43" s="141" t="s">
        <v>203</v>
      </c>
      <c r="BF43" s="141" t="s">
        <v>203</v>
      </c>
      <c r="BG43" s="141" t="s">
        <v>203</v>
      </c>
      <c r="BH43" s="141" t="s">
        <v>203</v>
      </c>
      <c r="BI43" s="141" t="s">
        <v>203</v>
      </c>
      <c r="BJ43" s="141" t="s">
        <v>203</v>
      </c>
      <c r="BK43" s="141" t="s">
        <v>203</v>
      </c>
      <c r="BL43" s="141" t="s">
        <v>203</v>
      </c>
      <c r="BM43" s="141" t="s">
        <v>203</v>
      </c>
      <c r="BN43" s="141" t="s">
        <v>203</v>
      </c>
      <c r="BO43" s="141" t="s">
        <v>203</v>
      </c>
      <c r="BP43" s="141" t="s">
        <v>203</v>
      </c>
      <c r="BQ43" s="141" t="s">
        <v>203</v>
      </c>
      <c r="BR43" s="141" t="s">
        <v>203</v>
      </c>
      <c r="BS43" s="141" t="s">
        <v>203</v>
      </c>
      <c r="BT43" s="141" t="s">
        <v>203</v>
      </c>
      <c r="BU43" s="141" t="s">
        <v>203</v>
      </c>
      <c r="BV43" s="141" t="s">
        <v>203</v>
      </c>
      <c r="BW43" s="141" t="s">
        <v>203</v>
      </c>
      <c r="BX43" s="141" t="s">
        <v>203</v>
      </c>
    </row>
    <row r="44" spans="1:76" ht="64" hidden="1" outlineLevel="1">
      <c r="A44" s="6" t="s">
        <v>68</v>
      </c>
      <c r="B44" s="5" t="s">
        <v>66</v>
      </c>
      <c r="C44" s="141" t="s">
        <v>203</v>
      </c>
      <c r="D44" s="141" t="s">
        <v>203</v>
      </c>
      <c r="E44" s="141" t="s">
        <v>203</v>
      </c>
      <c r="F44" s="141" t="s">
        <v>203</v>
      </c>
      <c r="G44" s="141" t="s">
        <v>203</v>
      </c>
      <c r="H44" s="141" t="s">
        <v>203</v>
      </c>
      <c r="I44" s="141" t="s">
        <v>203</v>
      </c>
      <c r="J44" s="141" t="s">
        <v>203</v>
      </c>
      <c r="K44" s="141" t="s">
        <v>203</v>
      </c>
      <c r="L44" s="141" t="s">
        <v>203</v>
      </c>
      <c r="M44" s="141" t="s">
        <v>203</v>
      </c>
      <c r="N44" s="141" t="s">
        <v>203</v>
      </c>
      <c r="O44" s="141" t="s">
        <v>203</v>
      </c>
      <c r="P44" s="141" t="s">
        <v>203</v>
      </c>
      <c r="Q44" s="141" t="s">
        <v>203</v>
      </c>
      <c r="R44" s="141" t="s">
        <v>203</v>
      </c>
      <c r="S44" s="141" t="s">
        <v>203</v>
      </c>
      <c r="T44" s="141" t="s">
        <v>203</v>
      </c>
      <c r="U44" s="141" t="s">
        <v>203</v>
      </c>
      <c r="V44" s="141" t="s">
        <v>203</v>
      </c>
      <c r="W44" s="141" t="s">
        <v>203</v>
      </c>
      <c r="X44" s="141" t="s">
        <v>203</v>
      </c>
      <c r="Y44" s="141" t="s">
        <v>203</v>
      </c>
      <c r="Z44" s="141" t="s">
        <v>203</v>
      </c>
      <c r="AA44" s="141" t="s">
        <v>203</v>
      </c>
      <c r="AB44" s="141" t="s">
        <v>203</v>
      </c>
      <c r="AC44" s="141" t="s">
        <v>203</v>
      </c>
      <c r="AD44" s="141" t="s">
        <v>203</v>
      </c>
      <c r="AE44" s="141" t="s">
        <v>203</v>
      </c>
      <c r="AF44" s="141" t="s">
        <v>203</v>
      </c>
      <c r="AG44" s="141" t="s">
        <v>203</v>
      </c>
      <c r="AH44" s="141" t="s">
        <v>203</v>
      </c>
      <c r="AI44" s="141" t="s">
        <v>203</v>
      </c>
      <c r="AJ44" s="141" t="s">
        <v>203</v>
      </c>
      <c r="AK44" s="141" t="s">
        <v>203</v>
      </c>
      <c r="AL44" s="141" t="s">
        <v>203</v>
      </c>
      <c r="AM44" s="141" t="s">
        <v>203</v>
      </c>
      <c r="AN44" s="141" t="s">
        <v>203</v>
      </c>
      <c r="AO44" s="141" t="s">
        <v>203</v>
      </c>
      <c r="AP44" s="141" t="s">
        <v>203</v>
      </c>
      <c r="AQ44" s="141" t="s">
        <v>203</v>
      </c>
      <c r="AR44" s="141" t="s">
        <v>203</v>
      </c>
      <c r="AS44" s="141" t="s">
        <v>203</v>
      </c>
      <c r="AT44" s="141" t="s">
        <v>203</v>
      </c>
      <c r="AU44" s="141" t="s">
        <v>203</v>
      </c>
      <c r="AV44" s="141" t="s">
        <v>203</v>
      </c>
      <c r="AW44" s="141" t="s">
        <v>203</v>
      </c>
      <c r="AX44" s="141" t="s">
        <v>203</v>
      </c>
      <c r="AY44" s="141" t="s">
        <v>203</v>
      </c>
      <c r="AZ44" s="141" t="s">
        <v>203</v>
      </c>
      <c r="BA44" s="141" t="s">
        <v>203</v>
      </c>
      <c r="BB44" s="141" t="s">
        <v>203</v>
      </c>
      <c r="BC44" s="141" t="s">
        <v>203</v>
      </c>
      <c r="BD44" s="141" t="s">
        <v>203</v>
      </c>
      <c r="BE44" s="141" t="s">
        <v>203</v>
      </c>
      <c r="BF44" s="141" t="s">
        <v>203</v>
      </c>
      <c r="BG44" s="141" t="s">
        <v>203</v>
      </c>
      <c r="BH44" s="141" t="s">
        <v>203</v>
      </c>
      <c r="BI44" s="141" t="s">
        <v>203</v>
      </c>
      <c r="BJ44" s="141" t="s">
        <v>203</v>
      </c>
      <c r="BK44" s="141" t="s">
        <v>203</v>
      </c>
      <c r="BL44" s="141" t="s">
        <v>203</v>
      </c>
      <c r="BM44" s="141" t="s">
        <v>203</v>
      </c>
      <c r="BN44" s="141" t="s">
        <v>203</v>
      </c>
      <c r="BO44" s="141" t="s">
        <v>203</v>
      </c>
      <c r="BP44" s="141" t="s">
        <v>203</v>
      </c>
      <c r="BQ44" s="141" t="s">
        <v>203</v>
      </c>
      <c r="BR44" s="141" t="s">
        <v>203</v>
      </c>
      <c r="BS44" s="141" t="s">
        <v>203</v>
      </c>
      <c r="BT44" s="141" t="s">
        <v>203</v>
      </c>
      <c r="BU44" s="141" t="s">
        <v>203</v>
      </c>
      <c r="BV44" s="141" t="s">
        <v>203</v>
      </c>
      <c r="BW44" s="141" t="s">
        <v>203</v>
      </c>
      <c r="BX44" s="141" t="s">
        <v>203</v>
      </c>
    </row>
    <row r="45" spans="1:76" ht="64" hidden="1" outlineLevel="1">
      <c r="A45" s="6" t="s">
        <v>68</v>
      </c>
      <c r="B45" s="5" t="s">
        <v>69</v>
      </c>
      <c r="C45" s="141" t="s">
        <v>203</v>
      </c>
      <c r="D45" s="141" t="s">
        <v>203</v>
      </c>
      <c r="E45" s="141" t="s">
        <v>203</v>
      </c>
      <c r="F45" s="141" t="s">
        <v>203</v>
      </c>
      <c r="G45" s="141" t="s">
        <v>203</v>
      </c>
      <c r="H45" s="141" t="s">
        <v>203</v>
      </c>
      <c r="I45" s="141" t="s">
        <v>203</v>
      </c>
      <c r="J45" s="141" t="s">
        <v>203</v>
      </c>
      <c r="K45" s="141" t="s">
        <v>203</v>
      </c>
      <c r="L45" s="141" t="s">
        <v>203</v>
      </c>
      <c r="M45" s="141" t="s">
        <v>203</v>
      </c>
      <c r="N45" s="141" t="s">
        <v>203</v>
      </c>
      <c r="O45" s="141" t="s">
        <v>203</v>
      </c>
      <c r="P45" s="141" t="s">
        <v>203</v>
      </c>
      <c r="Q45" s="141" t="s">
        <v>203</v>
      </c>
      <c r="R45" s="141" t="s">
        <v>203</v>
      </c>
      <c r="S45" s="141" t="s">
        <v>203</v>
      </c>
      <c r="T45" s="141" t="s">
        <v>203</v>
      </c>
      <c r="U45" s="141" t="s">
        <v>203</v>
      </c>
      <c r="V45" s="141" t="s">
        <v>203</v>
      </c>
      <c r="W45" s="141" t="s">
        <v>203</v>
      </c>
      <c r="X45" s="141" t="s">
        <v>203</v>
      </c>
      <c r="Y45" s="141" t="s">
        <v>203</v>
      </c>
      <c r="Z45" s="141" t="s">
        <v>203</v>
      </c>
      <c r="AA45" s="141" t="s">
        <v>203</v>
      </c>
      <c r="AB45" s="141" t="s">
        <v>203</v>
      </c>
      <c r="AC45" s="141" t="s">
        <v>203</v>
      </c>
      <c r="AD45" s="141" t="s">
        <v>203</v>
      </c>
      <c r="AE45" s="141" t="s">
        <v>203</v>
      </c>
      <c r="AF45" s="141" t="s">
        <v>203</v>
      </c>
      <c r="AG45" s="141" t="s">
        <v>203</v>
      </c>
      <c r="AH45" s="141" t="s">
        <v>203</v>
      </c>
      <c r="AI45" s="141" t="s">
        <v>203</v>
      </c>
      <c r="AJ45" s="141" t="s">
        <v>203</v>
      </c>
      <c r="AK45" s="141" t="s">
        <v>203</v>
      </c>
      <c r="AL45" s="141" t="s">
        <v>203</v>
      </c>
      <c r="AM45" s="141" t="s">
        <v>203</v>
      </c>
      <c r="AN45" s="141" t="s">
        <v>203</v>
      </c>
      <c r="AO45" s="141" t="s">
        <v>203</v>
      </c>
      <c r="AP45" s="141" t="s">
        <v>203</v>
      </c>
      <c r="AQ45" s="141" t="s">
        <v>203</v>
      </c>
      <c r="AR45" s="141" t="s">
        <v>203</v>
      </c>
      <c r="AS45" s="141" t="s">
        <v>203</v>
      </c>
      <c r="AT45" s="141" t="s">
        <v>203</v>
      </c>
      <c r="AU45" s="141" t="s">
        <v>203</v>
      </c>
      <c r="AV45" s="141" t="s">
        <v>203</v>
      </c>
      <c r="AW45" s="141" t="s">
        <v>203</v>
      </c>
      <c r="AX45" s="141" t="s">
        <v>203</v>
      </c>
      <c r="AY45" s="141" t="s">
        <v>203</v>
      </c>
      <c r="AZ45" s="141" t="s">
        <v>203</v>
      </c>
      <c r="BA45" s="141" t="s">
        <v>203</v>
      </c>
      <c r="BB45" s="141" t="s">
        <v>203</v>
      </c>
      <c r="BC45" s="141" t="s">
        <v>203</v>
      </c>
      <c r="BD45" s="141" t="s">
        <v>203</v>
      </c>
      <c r="BE45" s="141" t="s">
        <v>203</v>
      </c>
      <c r="BF45" s="141" t="s">
        <v>203</v>
      </c>
      <c r="BG45" s="141" t="s">
        <v>203</v>
      </c>
      <c r="BH45" s="141" t="s">
        <v>203</v>
      </c>
      <c r="BI45" s="141" t="s">
        <v>203</v>
      </c>
      <c r="BJ45" s="141" t="s">
        <v>203</v>
      </c>
      <c r="BK45" s="141" t="s">
        <v>203</v>
      </c>
      <c r="BL45" s="141" t="s">
        <v>203</v>
      </c>
      <c r="BM45" s="141" t="s">
        <v>203</v>
      </c>
      <c r="BN45" s="141" t="s">
        <v>203</v>
      </c>
      <c r="BO45" s="141" t="s">
        <v>203</v>
      </c>
      <c r="BP45" s="141" t="s">
        <v>203</v>
      </c>
      <c r="BQ45" s="141" t="s">
        <v>203</v>
      </c>
      <c r="BR45" s="141" t="s">
        <v>203</v>
      </c>
      <c r="BS45" s="141" t="s">
        <v>203</v>
      </c>
      <c r="BT45" s="141" t="s">
        <v>203</v>
      </c>
      <c r="BU45" s="141" t="s">
        <v>203</v>
      </c>
      <c r="BV45" s="141" t="s">
        <v>203</v>
      </c>
      <c r="BW45" s="141" t="s">
        <v>203</v>
      </c>
      <c r="BX45" s="141" t="s">
        <v>203</v>
      </c>
    </row>
    <row r="46" spans="1:76" s="30" customFormat="1" ht="64" collapsed="1">
      <c r="A46" s="178" t="s">
        <v>70</v>
      </c>
      <c r="B46" s="282" t="s">
        <v>71</v>
      </c>
      <c r="C46" s="201" t="s">
        <v>203</v>
      </c>
      <c r="D46" s="291">
        <f>D47</f>
        <v>4.7832627118644071</v>
      </c>
      <c r="E46" s="201" t="s">
        <v>203</v>
      </c>
      <c r="F46" s="201" t="s">
        <v>203</v>
      </c>
      <c r="G46" s="201" t="s">
        <v>203</v>
      </c>
      <c r="H46" s="201" t="s">
        <v>203</v>
      </c>
      <c r="I46" s="201" t="s">
        <v>203</v>
      </c>
      <c r="J46" s="201" t="s">
        <v>203</v>
      </c>
      <c r="K46" s="201" t="s">
        <v>203</v>
      </c>
      <c r="L46" s="201" t="s">
        <v>203</v>
      </c>
      <c r="M46" s="201" t="s">
        <v>203</v>
      </c>
      <c r="N46" s="201" t="s">
        <v>203</v>
      </c>
      <c r="O46" s="201" t="s">
        <v>203</v>
      </c>
      <c r="P46" s="201" t="s">
        <v>203</v>
      </c>
      <c r="Q46" s="201" t="s">
        <v>203</v>
      </c>
      <c r="R46" s="201" t="s">
        <v>203</v>
      </c>
      <c r="S46" s="201" t="s">
        <v>203</v>
      </c>
      <c r="T46" s="201" t="s">
        <v>203</v>
      </c>
      <c r="U46" s="291">
        <f>U47</f>
        <v>4.7832627118644071</v>
      </c>
      <c r="V46" s="201">
        <f>V47</f>
        <v>0</v>
      </c>
      <c r="W46" s="201">
        <f t="shared" ref="W46:Z46" si="18">W47</f>
        <v>0</v>
      </c>
      <c r="X46" s="201">
        <f t="shared" si="18"/>
        <v>1.65</v>
      </c>
      <c r="Y46" s="201">
        <f t="shared" si="18"/>
        <v>0</v>
      </c>
      <c r="Z46" s="201">
        <f t="shared" si="18"/>
        <v>0</v>
      </c>
      <c r="AA46" s="201" t="s">
        <v>203</v>
      </c>
      <c r="AB46" s="201" t="s">
        <v>203</v>
      </c>
      <c r="AC46" s="201" t="s">
        <v>203</v>
      </c>
      <c r="AD46" s="201" t="s">
        <v>203</v>
      </c>
      <c r="AE46" s="201" t="s">
        <v>203</v>
      </c>
      <c r="AF46" s="201" t="s">
        <v>203</v>
      </c>
      <c r="AG46" s="201" t="s">
        <v>203</v>
      </c>
      <c r="AH46" s="201" t="s">
        <v>203</v>
      </c>
      <c r="AI46" s="291">
        <f>AI47</f>
        <v>0</v>
      </c>
      <c r="AJ46" s="201">
        <f>AJ47</f>
        <v>0</v>
      </c>
      <c r="AK46" s="201">
        <f t="shared" ref="AK46:AN47" si="19">AK47</f>
        <v>0</v>
      </c>
      <c r="AL46" s="201">
        <f t="shared" si="19"/>
        <v>0</v>
      </c>
      <c r="AM46" s="201">
        <f t="shared" si="19"/>
        <v>0</v>
      </c>
      <c r="AN46" s="201">
        <f t="shared" si="19"/>
        <v>0</v>
      </c>
      <c r="AO46" s="201" t="s">
        <v>203</v>
      </c>
      <c r="AP46" s="201" t="s">
        <v>203</v>
      </c>
      <c r="AQ46" s="201" t="s">
        <v>203</v>
      </c>
      <c r="AR46" s="201" t="s">
        <v>203</v>
      </c>
      <c r="AS46" s="201" t="s">
        <v>203</v>
      </c>
      <c r="AT46" s="201" t="s">
        <v>203</v>
      </c>
      <c r="AU46" s="201" t="s">
        <v>203</v>
      </c>
      <c r="AV46" s="201" t="s">
        <v>203</v>
      </c>
      <c r="AW46" s="201" t="s">
        <v>203</v>
      </c>
      <c r="AX46" s="201" t="s">
        <v>203</v>
      </c>
      <c r="AY46" s="201" t="s">
        <v>203</v>
      </c>
      <c r="AZ46" s="201" t="s">
        <v>203</v>
      </c>
      <c r="BA46" s="201" t="s">
        <v>203</v>
      </c>
      <c r="BB46" s="201" t="s">
        <v>203</v>
      </c>
      <c r="BC46" s="201" t="s">
        <v>203</v>
      </c>
      <c r="BD46" s="201" t="s">
        <v>203</v>
      </c>
      <c r="BE46" s="201" t="s">
        <v>203</v>
      </c>
      <c r="BF46" s="201" t="s">
        <v>203</v>
      </c>
      <c r="BG46" s="201" t="s">
        <v>203</v>
      </c>
      <c r="BH46" s="201" t="s">
        <v>203</v>
      </c>
      <c r="BI46" s="201" t="s">
        <v>203</v>
      </c>
      <c r="BJ46" s="201" t="s">
        <v>203</v>
      </c>
      <c r="BK46" s="294">
        <f>BK47</f>
        <v>4.7832627118644071</v>
      </c>
      <c r="BL46" s="294">
        <f t="shared" ref="BL46:BP46" si="20">BL47</f>
        <v>0</v>
      </c>
      <c r="BM46" s="294">
        <f t="shared" si="20"/>
        <v>0</v>
      </c>
      <c r="BN46" s="294">
        <f t="shared" si="20"/>
        <v>1.65</v>
      </c>
      <c r="BO46" s="294">
        <f t="shared" si="20"/>
        <v>0</v>
      </c>
      <c r="BP46" s="294">
        <f t="shared" si="20"/>
        <v>0</v>
      </c>
      <c r="BQ46" s="201" t="s">
        <v>203</v>
      </c>
      <c r="BR46" s="201" t="s">
        <v>203</v>
      </c>
      <c r="BS46" s="201" t="s">
        <v>203</v>
      </c>
      <c r="BT46" s="201" t="s">
        <v>203</v>
      </c>
      <c r="BU46" s="201" t="s">
        <v>203</v>
      </c>
      <c r="BV46" s="201" t="s">
        <v>203</v>
      </c>
      <c r="BW46" s="201" t="s">
        <v>203</v>
      </c>
      <c r="BX46" s="201" t="s">
        <v>203</v>
      </c>
    </row>
    <row r="47" spans="1:76" s="23" customFormat="1" ht="48">
      <c r="A47" s="8" t="s">
        <v>72</v>
      </c>
      <c r="B47" s="9" t="s">
        <v>73</v>
      </c>
      <c r="C47" s="41" t="s">
        <v>203</v>
      </c>
      <c r="D47" s="204">
        <f>D48</f>
        <v>4.7832627118644071</v>
      </c>
      <c r="E47" s="41" t="s">
        <v>203</v>
      </c>
      <c r="F47" s="41" t="s">
        <v>203</v>
      </c>
      <c r="G47" s="41" t="s">
        <v>203</v>
      </c>
      <c r="H47" s="41" t="s">
        <v>203</v>
      </c>
      <c r="I47" s="41" t="s">
        <v>203</v>
      </c>
      <c r="J47" s="41" t="s">
        <v>203</v>
      </c>
      <c r="K47" s="41" t="s">
        <v>203</v>
      </c>
      <c r="L47" s="41" t="s">
        <v>203</v>
      </c>
      <c r="M47" s="41" t="s">
        <v>203</v>
      </c>
      <c r="N47" s="41" t="s">
        <v>203</v>
      </c>
      <c r="O47" s="41" t="s">
        <v>203</v>
      </c>
      <c r="P47" s="41" t="s">
        <v>203</v>
      </c>
      <c r="Q47" s="41" t="s">
        <v>203</v>
      </c>
      <c r="R47" s="41" t="s">
        <v>203</v>
      </c>
      <c r="S47" s="41" t="s">
        <v>203</v>
      </c>
      <c r="T47" s="41" t="s">
        <v>203</v>
      </c>
      <c r="U47" s="292">
        <f>U48</f>
        <v>4.7832627118644071</v>
      </c>
      <c r="V47" s="41">
        <f>V48</f>
        <v>0</v>
      </c>
      <c r="W47" s="41">
        <f t="shared" ref="W47:Z47" si="21">W48</f>
        <v>0</v>
      </c>
      <c r="X47" s="41">
        <f t="shared" si="21"/>
        <v>1.65</v>
      </c>
      <c r="Y47" s="41">
        <f t="shared" si="21"/>
        <v>0</v>
      </c>
      <c r="Z47" s="41">
        <f t="shared" si="21"/>
        <v>0</v>
      </c>
      <c r="AA47" s="41" t="s">
        <v>203</v>
      </c>
      <c r="AB47" s="41" t="s">
        <v>203</v>
      </c>
      <c r="AC47" s="41" t="s">
        <v>203</v>
      </c>
      <c r="AD47" s="41" t="s">
        <v>203</v>
      </c>
      <c r="AE47" s="41" t="s">
        <v>203</v>
      </c>
      <c r="AF47" s="41" t="s">
        <v>203</v>
      </c>
      <c r="AG47" s="41" t="s">
        <v>203</v>
      </c>
      <c r="AH47" s="41" t="s">
        <v>203</v>
      </c>
      <c r="AI47" s="292">
        <f>AI48</f>
        <v>0</v>
      </c>
      <c r="AJ47" s="41">
        <f>AJ48</f>
        <v>0</v>
      </c>
      <c r="AK47" s="41">
        <f t="shared" si="19"/>
        <v>0</v>
      </c>
      <c r="AL47" s="41">
        <f t="shared" si="19"/>
        <v>0</v>
      </c>
      <c r="AM47" s="41">
        <f t="shared" si="19"/>
        <v>0</v>
      </c>
      <c r="AN47" s="41">
        <f t="shared" si="19"/>
        <v>0</v>
      </c>
      <c r="AO47" s="41" t="s">
        <v>203</v>
      </c>
      <c r="AP47" s="41" t="s">
        <v>203</v>
      </c>
      <c r="AQ47" s="41" t="s">
        <v>203</v>
      </c>
      <c r="AR47" s="41" t="s">
        <v>203</v>
      </c>
      <c r="AS47" s="41" t="s">
        <v>203</v>
      </c>
      <c r="AT47" s="41" t="s">
        <v>203</v>
      </c>
      <c r="AU47" s="41" t="s">
        <v>203</v>
      </c>
      <c r="AV47" s="41" t="s">
        <v>203</v>
      </c>
      <c r="AW47" s="41" t="s">
        <v>203</v>
      </c>
      <c r="AX47" s="41" t="s">
        <v>203</v>
      </c>
      <c r="AY47" s="41" t="s">
        <v>203</v>
      </c>
      <c r="AZ47" s="41" t="s">
        <v>203</v>
      </c>
      <c r="BA47" s="41" t="s">
        <v>203</v>
      </c>
      <c r="BB47" s="41" t="s">
        <v>203</v>
      </c>
      <c r="BC47" s="41" t="s">
        <v>203</v>
      </c>
      <c r="BD47" s="41" t="s">
        <v>203</v>
      </c>
      <c r="BE47" s="41" t="s">
        <v>203</v>
      </c>
      <c r="BF47" s="41" t="s">
        <v>203</v>
      </c>
      <c r="BG47" s="41" t="s">
        <v>203</v>
      </c>
      <c r="BH47" s="41" t="s">
        <v>203</v>
      </c>
      <c r="BI47" s="41" t="s">
        <v>203</v>
      </c>
      <c r="BJ47" s="41" t="s">
        <v>203</v>
      </c>
      <c r="BK47" s="39">
        <f>BK48</f>
        <v>4.7832627118644071</v>
      </c>
      <c r="BL47" s="39">
        <f t="shared" ref="BL47:BP47" si="22">BL48</f>
        <v>0</v>
      </c>
      <c r="BM47" s="39">
        <f t="shared" si="22"/>
        <v>0</v>
      </c>
      <c r="BN47" s="39">
        <f t="shared" si="22"/>
        <v>1.65</v>
      </c>
      <c r="BO47" s="39">
        <f t="shared" si="22"/>
        <v>0</v>
      </c>
      <c r="BP47" s="39">
        <f t="shared" si="22"/>
        <v>0</v>
      </c>
      <c r="BQ47" s="41" t="s">
        <v>203</v>
      </c>
      <c r="BR47" s="41" t="s">
        <v>203</v>
      </c>
      <c r="BS47" s="41" t="s">
        <v>203</v>
      </c>
      <c r="BT47" s="41" t="s">
        <v>203</v>
      </c>
      <c r="BU47" s="41" t="s">
        <v>203</v>
      </c>
      <c r="BV47" s="41" t="s">
        <v>203</v>
      </c>
      <c r="BW47" s="41" t="s">
        <v>203</v>
      </c>
      <c r="BX47" s="41" t="s">
        <v>203</v>
      </c>
    </row>
    <row r="48" spans="1:76" s="205" customFormat="1" ht="26">
      <c r="A48" s="165" t="s">
        <v>86</v>
      </c>
      <c r="B48" s="184" t="str">
        <f>'Ф 3'!B45</f>
        <v>Строительство 2КЛ 6кВ от подстанции "Седанка"АО ДРСК до КТПН-1 ул.Полетаева, 6</v>
      </c>
      <c r="C48" s="199" t="s">
        <v>203</v>
      </c>
      <c r="D48" s="197">
        <f>'Ф 3'!AI45</f>
        <v>4.7832627118644071</v>
      </c>
      <c r="E48" s="199" t="s">
        <v>203</v>
      </c>
      <c r="F48" s="199" t="s">
        <v>203</v>
      </c>
      <c r="G48" s="199" t="s">
        <v>203</v>
      </c>
      <c r="H48" s="199" t="s">
        <v>203</v>
      </c>
      <c r="I48" s="199" t="s">
        <v>203</v>
      </c>
      <c r="J48" s="199" t="s">
        <v>203</v>
      </c>
      <c r="K48" s="199" t="s">
        <v>203</v>
      </c>
      <c r="L48" s="199" t="s">
        <v>203</v>
      </c>
      <c r="M48" s="199" t="s">
        <v>203</v>
      </c>
      <c r="N48" s="199" t="s">
        <v>203</v>
      </c>
      <c r="O48" s="199" t="s">
        <v>203</v>
      </c>
      <c r="P48" s="199" t="s">
        <v>203</v>
      </c>
      <c r="Q48" s="199" t="s">
        <v>203</v>
      </c>
      <c r="R48" s="199" t="s">
        <v>203</v>
      </c>
      <c r="S48" s="199" t="s">
        <v>203</v>
      </c>
      <c r="T48" s="199" t="s">
        <v>203</v>
      </c>
      <c r="U48" s="293">
        <f>D48</f>
        <v>4.7832627118644071</v>
      </c>
      <c r="V48" s="199">
        <v>0</v>
      </c>
      <c r="W48" s="199">
        <v>0</v>
      </c>
      <c r="X48" s="199">
        <v>1.65</v>
      </c>
      <c r="Y48" s="199">
        <v>0</v>
      </c>
      <c r="Z48" s="199">
        <v>0</v>
      </c>
      <c r="AA48" s="199" t="s">
        <v>203</v>
      </c>
      <c r="AB48" s="199" t="s">
        <v>203</v>
      </c>
      <c r="AC48" s="199" t="s">
        <v>203</v>
      </c>
      <c r="AD48" s="199" t="s">
        <v>203</v>
      </c>
      <c r="AE48" s="199" t="s">
        <v>203</v>
      </c>
      <c r="AF48" s="199" t="s">
        <v>203</v>
      </c>
      <c r="AG48" s="199" t="s">
        <v>203</v>
      </c>
      <c r="AH48" s="199" t="s">
        <v>203</v>
      </c>
      <c r="AI48" s="293">
        <v>0</v>
      </c>
      <c r="AJ48" s="199">
        <v>0</v>
      </c>
      <c r="AK48" s="199">
        <v>0</v>
      </c>
      <c r="AL48" s="199">
        <v>0</v>
      </c>
      <c r="AM48" s="199">
        <v>0</v>
      </c>
      <c r="AN48" s="199">
        <v>0</v>
      </c>
      <c r="AO48" s="199" t="s">
        <v>203</v>
      </c>
      <c r="AP48" s="199" t="s">
        <v>203</v>
      </c>
      <c r="AQ48" s="199" t="s">
        <v>203</v>
      </c>
      <c r="AR48" s="199" t="s">
        <v>203</v>
      </c>
      <c r="AS48" s="199" t="s">
        <v>203</v>
      </c>
      <c r="AT48" s="199" t="s">
        <v>203</v>
      </c>
      <c r="AU48" s="199" t="s">
        <v>203</v>
      </c>
      <c r="AV48" s="199" t="s">
        <v>203</v>
      </c>
      <c r="AW48" s="198">
        <v>0</v>
      </c>
      <c r="AX48" s="199">
        <v>0</v>
      </c>
      <c r="AY48" s="199">
        <v>0</v>
      </c>
      <c r="AZ48" s="199">
        <v>0</v>
      </c>
      <c r="BA48" s="199">
        <v>0</v>
      </c>
      <c r="BB48" s="199">
        <v>0</v>
      </c>
      <c r="BC48" s="199" t="s">
        <v>203</v>
      </c>
      <c r="BD48" s="199" t="s">
        <v>203</v>
      </c>
      <c r="BE48" s="199" t="s">
        <v>203</v>
      </c>
      <c r="BF48" s="199" t="s">
        <v>203</v>
      </c>
      <c r="BG48" s="199" t="s">
        <v>203</v>
      </c>
      <c r="BH48" s="199" t="s">
        <v>203</v>
      </c>
      <c r="BI48" s="199" t="s">
        <v>203</v>
      </c>
      <c r="BJ48" s="199" t="s">
        <v>203</v>
      </c>
      <c r="BK48" s="198">
        <f>U48+AI48</f>
        <v>4.7832627118644071</v>
      </c>
      <c r="BL48" s="198">
        <f t="shared" ref="BL48:BP48" si="23">V48+AJ48</f>
        <v>0</v>
      </c>
      <c r="BM48" s="198">
        <f t="shared" si="23"/>
        <v>0</v>
      </c>
      <c r="BN48" s="198">
        <f t="shared" si="23"/>
        <v>1.65</v>
      </c>
      <c r="BO48" s="198">
        <f t="shared" si="23"/>
        <v>0</v>
      </c>
      <c r="BP48" s="198">
        <f t="shared" si="23"/>
        <v>0</v>
      </c>
      <c r="BQ48" s="199" t="s">
        <v>203</v>
      </c>
      <c r="BR48" s="199" t="s">
        <v>203</v>
      </c>
      <c r="BS48" s="199" t="s">
        <v>203</v>
      </c>
      <c r="BT48" s="199" t="s">
        <v>203</v>
      </c>
      <c r="BU48" s="199" t="s">
        <v>203</v>
      </c>
      <c r="BV48" s="199" t="s">
        <v>203</v>
      </c>
      <c r="BW48" s="199" t="s">
        <v>203</v>
      </c>
      <c r="BX48" s="199" t="s">
        <v>203</v>
      </c>
    </row>
    <row r="49" spans="1:76" ht="64">
      <c r="A49" s="6" t="s">
        <v>74</v>
      </c>
      <c r="B49" s="5" t="s">
        <v>75</v>
      </c>
      <c r="C49" s="141" t="s">
        <v>203</v>
      </c>
      <c r="D49" s="141" t="s">
        <v>203</v>
      </c>
      <c r="E49" s="141" t="s">
        <v>203</v>
      </c>
      <c r="F49" s="141" t="s">
        <v>203</v>
      </c>
      <c r="G49" s="141" t="s">
        <v>203</v>
      </c>
      <c r="H49" s="141" t="s">
        <v>203</v>
      </c>
      <c r="I49" s="141" t="s">
        <v>203</v>
      </c>
      <c r="J49" s="141" t="s">
        <v>203</v>
      </c>
      <c r="K49" s="141" t="s">
        <v>203</v>
      </c>
      <c r="L49" s="141" t="s">
        <v>203</v>
      </c>
      <c r="M49" s="141" t="s">
        <v>203</v>
      </c>
      <c r="N49" s="141" t="s">
        <v>203</v>
      </c>
      <c r="O49" s="141" t="s">
        <v>203</v>
      </c>
      <c r="P49" s="141" t="s">
        <v>203</v>
      </c>
      <c r="Q49" s="141" t="s">
        <v>203</v>
      </c>
      <c r="R49" s="141" t="s">
        <v>203</v>
      </c>
      <c r="S49" s="141" t="s">
        <v>203</v>
      </c>
      <c r="T49" s="141" t="s">
        <v>203</v>
      </c>
      <c r="U49" s="141" t="s">
        <v>203</v>
      </c>
      <c r="V49" s="141" t="s">
        <v>203</v>
      </c>
      <c r="W49" s="141" t="s">
        <v>203</v>
      </c>
      <c r="X49" s="141" t="s">
        <v>203</v>
      </c>
      <c r="Y49" s="141" t="s">
        <v>203</v>
      </c>
      <c r="Z49" s="141" t="s">
        <v>203</v>
      </c>
      <c r="AA49" s="141" t="s">
        <v>203</v>
      </c>
      <c r="AB49" s="141" t="s">
        <v>203</v>
      </c>
      <c r="AC49" s="141" t="s">
        <v>203</v>
      </c>
      <c r="AD49" s="141" t="s">
        <v>203</v>
      </c>
      <c r="AE49" s="141" t="s">
        <v>203</v>
      </c>
      <c r="AF49" s="141" t="s">
        <v>203</v>
      </c>
      <c r="AG49" s="141" t="s">
        <v>203</v>
      </c>
      <c r="AH49" s="141" t="s">
        <v>203</v>
      </c>
      <c r="AI49" s="141" t="s">
        <v>203</v>
      </c>
      <c r="AJ49" s="141" t="s">
        <v>203</v>
      </c>
      <c r="AK49" s="141" t="s">
        <v>203</v>
      </c>
      <c r="AL49" s="141" t="s">
        <v>203</v>
      </c>
      <c r="AM49" s="141" t="s">
        <v>203</v>
      </c>
      <c r="AN49" s="141" t="s">
        <v>203</v>
      </c>
      <c r="AO49" s="141" t="s">
        <v>203</v>
      </c>
      <c r="AP49" s="141" t="s">
        <v>203</v>
      </c>
      <c r="AQ49" s="141" t="s">
        <v>203</v>
      </c>
      <c r="AR49" s="141" t="s">
        <v>203</v>
      </c>
      <c r="AS49" s="141" t="s">
        <v>203</v>
      </c>
      <c r="AT49" s="141" t="s">
        <v>203</v>
      </c>
      <c r="AU49" s="141" t="s">
        <v>203</v>
      </c>
      <c r="AV49" s="141" t="s">
        <v>203</v>
      </c>
      <c r="AW49" s="141" t="s">
        <v>203</v>
      </c>
      <c r="AX49" s="141" t="s">
        <v>203</v>
      </c>
      <c r="AY49" s="141" t="s">
        <v>203</v>
      </c>
      <c r="AZ49" s="141" t="s">
        <v>203</v>
      </c>
      <c r="BA49" s="141" t="s">
        <v>203</v>
      </c>
      <c r="BB49" s="141" t="s">
        <v>203</v>
      </c>
      <c r="BC49" s="141" t="s">
        <v>203</v>
      </c>
      <c r="BD49" s="141" t="s">
        <v>203</v>
      </c>
      <c r="BE49" s="141" t="s">
        <v>203</v>
      </c>
      <c r="BF49" s="141" t="s">
        <v>203</v>
      </c>
      <c r="BG49" s="141" t="s">
        <v>203</v>
      </c>
      <c r="BH49" s="141" t="s">
        <v>203</v>
      </c>
      <c r="BI49" s="141" t="s">
        <v>203</v>
      </c>
      <c r="BJ49" s="141" t="s">
        <v>203</v>
      </c>
      <c r="BK49" s="141" t="s">
        <v>203</v>
      </c>
      <c r="BL49" s="141" t="s">
        <v>203</v>
      </c>
      <c r="BM49" s="141" t="s">
        <v>203</v>
      </c>
      <c r="BN49" s="141" t="s">
        <v>203</v>
      </c>
      <c r="BO49" s="141" t="s">
        <v>203</v>
      </c>
      <c r="BP49" s="141" t="s">
        <v>203</v>
      </c>
      <c r="BQ49" s="141" t="s">
        <v>203</v>
      </c>
      <c r="BR49" s="141" t="s">
        <v>203</v>
      </c>
      <c r="BS49" s="141" t="s">
        <v>203</v>
      </c>
      <c r="BT49" s="141" t="s">
        <v>203</v>
      </c>
      <c r="BU49" s="141" t="s">
        <v>203</v>
      </c>
      <c r="BV49" s="141" t="s">
        <v>203</v>
      </c>
      <c r="BW49" s="141" t="s">
        <v>203</v>
      </c>
      <c r="BX49" s="141" t="s">
        <v>203</v>
      </c>
    </row>
    <row r="50" spans="1:76" s="290" customFormat="1" ht="32">
      <c r="A50" s="178" t="s">
        <v>76</v>
      </c>
      <c r="B50" s="282" t="s">
        <v>77</v>
      </c>
      <c r="C50" s="201" t="s">
        <v>203</v>
      </c>
      <c r="D50" s="202">
        <f>D51</f>
        <v>2.2176099999999996</v>
      </c>
      <c r="E50" s="201" t="s">
        <v>203</v>
      </c>
      <c r="F50" s="201" t="s">
        <v>203</v>
      </c>
      <c r="G50" s="201" t="s">
        <v>203</v>
      </c>
      <c r="H50" s="201" t="s">
        <v>203</v>
      </c>
      <c r="I50" s="201" t="s">
        <v>203</v>
      </c>
      <c r="J50" s="201" t="s">
        <v>203</v>
      </c>
      <c r="K50" s="201" t="s">
        <v>203</v>
      </c>
      <c r="L50" s="201" t="s">
        <v>203</v>
      </c>
      <c r="M50" s="201" t="s">
        <v>203</v>
      </c>
      <c r="N50" s="201" t="s">
        <v>203</v>
      </c>
      <c r="O50" s="201" t="s">
        <v>203</v>
      </c>
      <c r="P50" s="201" t="s">
        <v>203</v>
      </c>
      <c r="Q50" s="201" t="s">
        <v>203</v>
      </c>
      <c r="R50" s="201" t="s">
        <v>203</v>
      </c>
      <c r="S50" s="201" t="s">
        <v>203</v>
      </c>
      <c r="T50" s="201" t="s">
        <v>203</v>
      </c>
      <c r="U50" s="202">
        <f>U51</f>
        <v>0</v>
      </c>
      <c r="V50" s="202">
        <f>V51</f>
        <v>0</v>
      </c>
      <c r="W50" s="202">
        <f t="shared" ref="W50:Z50" si="24">W51</f>
        <v>0</v>
      </c>
      <c r="X50" s="202">
        <f t="shared" si="24"/>
        <v>0</v>
      </c>
      <c r="Y50" s="202">
        <f t="shared" si="24"/>
        <v>0</v>
      </c>
      <c r="Z50" s="202">
        <f t="shared" si="24"/>
        <v>0</v>
      </c>
      <c r="AA50" s="201" t="s">
        <v>203</v>
      </c>
      <c r="AB50" s="201" t="s">
        <v>203</v>
      </c>
      <c r="AC50" s="201" t="s">
        <v>203</v>
      </c>
      <c r="AD50" s="201" t="s">
        <v>203</v>
      </c>
      <c r="AE50" s="201" t="s">
        <v>203</v>
      </c>
      <c r="AF50" s="201" t="s">
        <v>203</v>
      </c>
      <c r="AG50" s="201" t="s">
        <v>203</v>
      </c>
      <c r="AH50" s="201" t="s">
        <v>203</v>
      </c>
      <c r="AI50" s="202">
        <f>AI51</f>
        <v>2.2176099999999996</v>
      </c>
      <c r="AJ50" s="202">
        <f>AJ51</f>
        <v>0.8</v>
      </c>
      <c r="AK50" s="202">
        <f t="shared" ref="AK50:AN50" si="25">AK51</f>
        <v>0</v>
      </c>
      <c r="AL50" s="202">
        <f t="shared" si="25"/>
        <v>0</v>
      </c>
      <c r="AM50" s="202">
        <f t="shared" si="25"/>
        <v>0</v>
      </c>
      <c r="AN50" s="202">
        <f t="shared" si="25"/>
        <v>0</v>
      </c>
      <c r="AO50" s="201" t="s">
        <v>203</v>
      </c>
      <c r="AP50" s="201" t="s">
        <v>203</v>
      </c>
      <c r="AQ50" s="201" t="s">
        <v>203</v>
      </c>
      <c r="AR50" s="201" t="s">
        <v>203</v>
      </c>
      <c r="AS50" s="201" t="s">
        <v>203</v>
      </c>
      <c r="AT50" s="201" t="s">
        <v>203</v>
      </c>
      <c r="AU50" s="201" t="s">
        <v>203</v>
      </c>
      <c r="AV50" s="201" t="s">
        <v>203</v>
      </c>
      <c r="AW50" s="202">
        <f>AW51</f>
        <v>0</v>
      </c>
      <c r="AX50" s="202">
        <f t="shared" ref="AX50:BB50" si="26">AX51</f>
        <v>0</v>
      </c>
      <c r="AY50" s="202">
        <f t="shared" si="26"/>
        <v>0</v>
      </c>
      <c r="AZ50" s="202">
        <f t="shared" si="26"/>
        <v>0</v>
      </c>
      <c r="BA50" s="202">
        <f t="shared" si="26"/>
        <v>0</v>
      </c>
      <c r="BB50" s="202">
        <f t="shared" si="26"/>
        <v>0</v>
      </c>
      <c r="BC50" s="201" t="s">
        <v>203</v>
      </c>
      <c r="BD50" s="201" t="s">
        <v>203</v>
      </c>
      <c r="BE50" s="201" t="s">
        <v>203</v>
      </c>
      <c r="BF50" s="201" t="s">
        <v>203</v>
      </c>
      <c r="BG50" s="201" t="s">
        <v>203</v>
      </c>
      <c r="BH50" s="201" t="s">
        <v>203</v>
      </c>
      <c r="BI50" s="201" t="s">
        <v>203</v>
      </c>
      <c r="BJ50" s="201" t="s">
        <v>203</v>
      </c>
      <c r="BK50" s="202">
        <f>BK51</f>
        <v>2.2176099999999996</v>
      </c>
      <c r="BL50" s="202">
        <f t="shared" ref="BL50:BP50" si="27">BL51</f>
        <v>0.8</v>
      </c>
      <c r="BM50" s="202">
        <f t="shared" si="27"/>
        <v>0</v>
      </c>
      <c r="BN50" s="202">
        <f t="shared" si="27"/>
        <v>0</v>
      </c>
      <c r="BO50" s="202">
        <f t="shared" si="27"/>
        <v>0</v>
      </c>
      <c r="BP50" s="202">
        <f t="shared" si="27"/>
        <v>0</v>
      </c>
      <c r="BQ50" s="201" t="s">
        <v>203</v>
      </c>
      <c r="BR50" s="201" t="s">
        <v>203</v>
      </c>
      <c r="BS50" s="201" t="s">
        <v>203</v>
      </c>
      <c r="BT50" s="201" t="s">
        <v>203</v>
      </c>
      <c r="BU50" s="201" t="s">
        <v>203</v>
      </c>
      <c r="BV50" s="201" t="s">
        <v>203</v>
      </c>
      <c r="BW50" s="201" t="s">
        <v>203</v>
      </c>
      <c r="BX50" s="201" t="s">
        <v>203</v>
      </c>
    </row>
    <row r="51" spans="1:76" s="50" customFormat="1" ht="48">
      <c r="A51" s="6" t="s">
        <v>78</v>
      </c>
      <c r="B51" s="259" t="s">
        <v>79</v>
      </c>
      <c r="C51" s="262" t="s">
        <v>203</v>
      </c>
      <c r="D51" s="288">
        <f>D52</f>
        <v>2.2176099999999996</v>
      </c>
      <c r="E51" s="262" t="s">
        <v>203</v>
      </c>
      <c r="F51" s="262" t="s">
        <v>203</v>
      </c>
      <c r="G51" s="262" t="s">
        <v>203</v>
      </c>
      <c r="H51" s="262" t="s">
        <v>203</v>
      </c>
      <c r="I51" s="262" t="s">
        <v>203</v>
      </c>
      <c r="J51" s="262" t="s">
        <v>203</v>
      </c>
      <c r="K51" s="262" t="s">
        <v>203</v>
      </c>
      <c r="L51" s="262" t="s">
        <v>203</v>
      </c>
      <c r="M51" s="262" t="s">
        <v>203</v>
      </c>
      <c r="N51" s="262" t="s">
        <v>203</v>
      </c>
      <c r="O51" s="262" t="s">
        <v>203</v>
      </c>
      <c r="P51" s="262" t="s">
        <v>203</v>
      </c>
      <c r="Q51" s="262" t="s">
        <v>203</v>
      </c>
      <c r="R51" s="262" t="s">
        <v>203</v>
      </c>
      <c r="S51" s="262" t="s">
        <v>203</v>
      </c>
      <c r="T51" s="262" t="s">
        <v>203</v>
      </c>
      <c r="U51" s="288">
        <f>U52</f>
        <v>0</v>
      </c>
      <c r="V51" s="288">
        <f t="shared" ref="V51:Z52" si="28">V52</f>
        <v>0</v>
      </c>
      <c r="W51" s="288">
        <f t="shared" si="28"/>
        <v>0</v>
      </c>
      <c r="X51" s="288">
        <f t="shared" si="28"/>
        <v>0</v>
      </c>
      <c r="Y51" s="288">
        <f t="shared" si="28"/>
        <v>0</v>
      </c>
      <c r="Z51" s="288">
        <f t="shared" si="28"/>
        <v>0</v>
      </c>
      <c r="AA51" s="262" t="s">
        <v>203</v>
      </c>
      <c r="AB51" s="262" t="s">
        <v>203</v>
      </c>
      <c r="AC51" s="262" t="s">
        <v>203</v>
      </c>
      <c r="AD51" s="262" t="s">
        <v>203</v>
      </c>
      <c r="AE51" s="262" t="s">
        <v>203</v>
      </c>
      <c r="AF51" s="262" t="s">
        <v>203</v>
      </c>
      <c r="AG51" s="262" t="s">
        <v>203</v>
      </c>
      <c r="AH51" s="262" t="s">
        <v>203</v>
      </c>
      <c r="AI51" s="288">
        <f t="shared" ref="AI51:AN52" si="29">AI52</f>
        <v>2.2176099999999996</v>
      </c>
      <c r="AJ51" s="288">
        <f t="shared" si="29"/>
        <v>0.8</v>
      </c>
      <c r="AK51" s="288">
        <f t="shared" si="29"/>
        <v>0</v>
      </c>
      <c r="AL51" s="288">
        <f t="shared" si="29"/>
        <v>0</v>
      </c>
      <c r="AM51" s="288">
        <f t="shared" si="29"/>
        <v>0</v>
      </c>
      <c r="AN51" s="288">
        <f t="shared" si="29"/>
        <v>0</v>
      </c>
      <c r="AO51" s="262" t="s">
        <v>203</v>
      </c>
      <c r="AP51" s="262" t="s">
        <v>203</v>
      </c>
      <c r="AQ51" s="262" t="s">
        <v>203</v>
      </c>
      <c r="AR51" s="262" t="s">
        <v>203</v>
      </c>
      <c r="AS51" s="262" t="s">
        <v>203</v>
      </c>
      <c r="AT51" s="262" t="s">
        <v>203</v>
      </c>
      <c r="AU51" s="262" t="s">
        <v>203</v>
      </c>
      <c r="AV51" s="262" t="s">
        <v>203</v>
      </c>
      <c r="AW51" s="288">
        <f>AW52</f>
        <v>0</v>
      </c>
      <c r="AX51" s="288">
        <f t="shared" ref="AX51:BB52" si="30">AX52</f>
        <v>0</v>
      </c>
      <c r="AY51" s="288">
        <f t="shared" si="30"/>
        <v>0</v>
      </c>
      <c r="AZ51" s="288">
        <f t="shared" si="30"/>
        <v>0</v>
      </c>
      <c r="BA51" s="288">
        <f t="shared" si="30"/>
        <v>0</v>
      </c>
      <c r="BB51" s="288">
        <f t="shared" si="30"/>
        <v>0</v>
      </c>
      <c r="BC51" s="262" t="s">
        <v>203</v>
      </c>
      <c r="BD51" s="262" t="s">
        <v>203</v>
      </c>
      <c r="BE51" s="262" t="s">
        <v>203</v>
      </c>
      <c r="BF51" s="262" t="s">
        <v>203</v>
      </c>
      <c r="BG51" s="262" t="s">
        <v>203</v>
      </c>
      <c r="BH51" s="262" t="s">
        <v>203</v>
      </c>
      <c r="BI51" s="262" t="s">
        <v>203</v>
      </c>
      <c r="BJ51" s="262" t="s">
        <v>203</v>
      </c>
      <c r="BK51" s="288">
        <f t="shared" ref="BK51:BO52" si="31">BK52</f>
        <v>2.2176099999999996</v>
      </c>
      <c r="BL51" s="288">
        <f>BL52</f>
        <v>0.8</v>
      </c>
      <c r="BM51" s="288">
        <f t="shared" si="31"/>
        <v>0</v>
      </c>
      <c r="BN51" s="288">
        <f t="shared" si="31"/>
        <v>0</v>
      </c>
      <c r="BO51" s="288">
        <f t="shared" si="31"/>
        <v>0</v>
      </c>
      <c r="BP51" s="288">
        <f t="shared" ref="BP51:BP52" si="32">BP52</f>
        <v>0</v>
      </c>
      <c r="BQ51" s="262" t="s">
        <v>203</v>
      </c>
      <c r="BR51" s="262" t="s">
        <v>203</v>
      </c>
      <c r="BS51" s="262" t="s">
        <v>203</v>
      </c>
      <c r="BT51" s="262" t="s">
        <v>203</v>
      </c>
      <c r="BU51" s="262" t="s">
        <v>203</v>
      </c>
      <c r="BV51" s="262" t="s">
        <v>203</v>
      </c>
      <c r="BW51" s="262" t="s">
        <v>203</v>
      </c>
      <c r="BX51" s="262" t="s">
        <v>203</v>
      </c>
    </row>
    <row r="52" spans="1:76" s="206" customFormat="1" ht="32">
      <c r="A52" s="8" t="s">
        <v>80</v>
      </c>
      <c r="B52" s="9" t="s">
        <v>81</v>
      </c>
      <c r="C52" s="41" t="s">
        <v>203</v>
      </c>
      <c r="D52" s="204">
        <f>D53</f>
        <v>2.2176099999999996</v>
      </c>
      <c r="E52" s="41" t="s">
        <v>203</v>
      </c>
      <c r="F52" s="41" t="s">
        <v>203</v>
      </c>
      <c r="G52" s="41" t="s">
        <v>203</v>
      </c>
      <c r="H52" s="41" t="s">
        <v>203</v>
      </c>
      <c r="I52" s="41" t="s">
        <v>203</v>
      </c>
      <c r="J52" s="41" t="s">
        <v>203</v>
      </c>
      <c r="K52" s="41" t="s">
        <v>203</v>
      </c>
      <c r="L52" s="41" t="s">
        <v>203</v>
      </c>
      <c r="M52" s="41" t="s">
        <v>203</v>
      </c>
      <c r="N52" s="41" t="s">
        <v>203</v>
      </c>
      <c r="O52" s="41" t="s">
        <v>203</v>
      </c>
      <c r="P52" s="41" t="s">
        <v>203</v>
      </c>
      <c r="Q52" s="41" t="s">
        <v>203</v>
      </c>
      <c r="R52" s="41" t="s">
        <v>203</v>
      </c>
      <c r="S52" s="41" t="s">
        <v>203</v>
      </c>
      <c r="T52" s="41" t="s">
        <v>203</v>
      </c>
      <c r="U52" s="204">
        <f>U53</f>
        <v>0</v>
      </c>
      <c r="V52" s="204">
        <f>V53</f>
        <v>0</v>
      </c>
      <c r="W52" s="204">
        <f t="shared" si="28"/>
        <v>0</v>
      </c>
      <c r="X52" s="204">
        <f t="shared" si="28"/>
        <v>0</v>
      </c>
      <c r="Y52" s="204">
        <f t="shared" si="28"/>
        <v>0</v>
      </c>
      <c r="Z52" s="204">
        <f t="shared" si="28"/>
        <v>0</v>
      </c>
      <c r="AA52" s="41" t="s">
        <v>203</v>
      </c>
      <c r="AB52" s="41" t="s">
        <v>203</v>
      </c>
      <c r="AC52" s="41" t="s">
        <v>203</v>
      </c>
      <c r="AD52" s="41" t="s">
        <v>203</v>
      </c>
      <c r="AE52" s="41" t="s">
        <v>203</v>
      </c>
      <c r="AF52" s="41" t="s">
        <v>203</v>
      </c>
      <c r="AG52" s="41" t="s">
        <v>203</v>
      </c>
      <c r="AH52" s="41" t="s">
        <v>203</v>
      </c>
      <c r="AI52" s="204">
        <f>AI53</f>
        <v>2.2176099999999996</v>
      </c>
      <c r="AJ52" s="204">
        <f t="shared" si="29"/>
        <v>0.8</v>
      </c>
      <c r="AK52" s="204">
        <f t="shared" si="29"/>
        <v>0</v>
      </c>
      <c r="AL52" s="204">
        <f t="shared" si="29"/>
        <v>0</v>
      </c>
      <c r="AM52" s="204">
        <f t="shared" si="29"/>
        <v>0</v>
      </c>
      <c r="AN52" s="204">
        <f t="shared" si="29"/>
        <v>0</v>
      </c>
      <c r="AO52" s="41" t="s">
        <v>203</v>
      </c>
      <c r="AP52" s="41" t="s">
        <v>203</v>
      </c>
      <c r="AQ52" s="41" t="s">
        <v>203</v>
      </c>
      <c r="AR52" s="41" t="s">
        <v>203</v>
      </c>
      <c r="AS52" s="41" t="s">
        <v>203</v>
      </c>
      <c r="AT52" s="41" t="s">
        <v>203</v>
      </c>
      <c r="AU52" s="41" t="s">
        <v>203</v>
      </c>
      <c r="AV52" s="41" t="s">
        <v>203</v>
      </c>
      <c r="AW52" s="204">
        <f>AW53</f>
        <v>0</v>
      </c>
      <c r="AX52" s="204">
        <f t="shared" si="30"/>
        <v>0</v>
      </c>
      <c r="AY52" s="204">
        <f t="shared" si="30"/>
        <v>0</v>
      </c>
      <c r="AZ52" s="204">
        <f t="shared" si="30"/>
        <v>0</v>
      </c>
      <c r="BA52" s="204">
        <f t="shared" si="30"/>
        <v>0</v>
      </c>
      <c r="BB52" s="204">
        <f t="shared" si="30"/>
        <v>0</v>
      </c>
      <c r="BC52" s="41" t="s">
        <v>203</v>
      </c>
      <c r="BD52" s="41" t="s">
        <v>203</v>
      </c>
      <c r="BE52" s="41" t="s">
        <v>203</v>
      </c>
      <c r="BF52" s="41" t="s">
        <v>203</v>
      </c>
      <c r="BG52" s="41" t="s">
        <v>203</v>
      </c>
      <c r="BH52" s="41" t="s">
        <v>203</v>
      </c>
      <c r="BI52" s="41" t="s">
        <v>203</v>
      </c>
      <c r="BJ52" s="41" t="s">
        <v>203</v>
      </c>
      <c r="BK52" s="204">
        <f>BK53</f>
        <v>2.2176099999999996</v>
      </c>
      <c r="BL52" s="204">
        <f t="shared" si="31"/>
        <v>0.8</v>
      </c>
      <c r="BM52" s="204">
        <f t="shared" si="31"/>
        <v>0</v>
      </c>
      <c r="BN52" s="204">
        <f t="shared" si="31"/>
        <v>0</v>
      </c>
      <c r="BO52" s="204">
        <f t="shared" si="31"/>
        <v>0</v>
      </c>
      <c r="BP52" s="204">
        <f t="shared" si="32"/>
        <v>0</v>
      </c>
      <c r="BQ52" s="41" t="s">
        <v>203</v>
      </c>
      <c r="BR52" s="41" t="s">
        <v>203</v>
      </c>
      <c r="BS52" s="41" t="s">
        <v>203</v>
      </c>
      <c r="BT52" s="41" t="s">
        <v>203</v>
      </c>
      <c r="BU52" s="41" t="s">
        <v>203</v>
      </c>
      <c r="BV52" s="41" t="s">
        <v>203</v>
      </c>
      <c r="BW52" s="41" t="s">
        <v>203</v>
      </c>
      <c r="BX52" s="41" t="s">
        <v>203</v>
      </c>
    </row>
    <row r="53" spans="1:76" s="205" customFormat="1" ht="43" customHeight="1">
      <c r="A53" s="165" t="s">
        <v>80</v>
      </c>
      <c r="B53" s="184" t="str">
        <f>'Ф 3'!B50</f>
        <v>Реконструкция КТПН-803 ул.Снеговая, 18</v>
      </c>
      <c r="C53" s="199" t="s">
        <v>203</v>
      </c>
      <c r="D53" s="197">
        <f>'Ф 3'!AI50</f>
        <v>2.2176099999999996</v>
      </c>
      <c r="E53" s="199" t="s">
        <v>203</v>
      </c>
      <c r="F53" s="199" t="s">
        <v>203</v>
      </c>
      <c r="G53" s="199" t="s">
        <v>203</v>
      </c>
      <c r="H53" s="199" t="s">
        <v>203</v>
      </c>
      <c r="I53" s="199" t="s">
        <v>203</v>
      </c>
      <c r="J53" s="199" t="s">
        <v>203</v>
      </c>
      <c r="K53" s="199" t="s">
        <v>203</v>
      </c>
      <c r="L53" s="199" t="s">
        <v>203</v>
      </c>
      <c r="M53" s="199" t="s">
        <v>203</v>
      </c>
      <c r="N53" s="199" t="s">
        <v>203</v>
      </c>
      <c r="O53" s="199" t="s">
        <v>203</v>
      </c>
      <c r="P53" s="199" t="s">
        <v>203</v>
      </c>
      <c r="Q53" s="199" t="s">
        <v>203</v>
      </c>
      <c r="R53" s="199" t="s">
        <v>203</v>
      </c>
      <c r="S53" s="199" t="s">
        <v>203</v>
      </c>
      <c r="T53" s="199" t="s">
        <v>203</v>
      </c>
      <c r="U53" s="197">
        <v>0</v>
      </c>
      <c r="V53" s="199"/>
      <c r="W53" s="199"/>
      <c r="X53" s="199"/>
      <c r="Y53" s="199">
        <v>0</v>
      </c>
      <c r="Z53" s="199"/>
      <c r="AA53" s="199" t="s">
        <v>203</v>
      </c>
      <c r="AB53" s="199" t="s">
        <v>203</v>
      </c>
      <c r="AC53" s="199" t="s">
        <v>203</v>
      </c>
      <c r="AD53" s="199" t="s">
        <v>203</v>
      </c>
      <c r="AE53" s="199" t="s">
        <v>203</v>
      </c>
      <c r="AF53" s="199" t="s">
        <v>203</v>
      </c>
      <c r="AG53" s="199" t="s">
        <v>203</v>
      </c>
      <c r="AH53" s="199" t="s">
        <v>203</v>
      </c>
      <c r="AI53" s="197">
        <f>D53</f>
        <v>2.2176099999999996</v>
      </c>
      <c r="AJ53" s="199">
        <v>0.8</v>
      </c>
      <c r="AK53" s="199">
        <v>0</v>
      </c>
      <c r="AL53" s="199">
        <v>0</v>
      </c>
      <c r="AM53" s="199">
        <v>0</v>
      </c>
      <c r="AN53" s="199">
        <v>0</v>
      </c>
      <c r="AO53" s="199" t="s">
        <v>203</v>
      </c>
      <c r="AP53" s="199" t="s">
        <v>203</v>
      </c>
      <c r="AQ53" s="199" t="s">
        <v>203</v>
      </c>
      <c r="AR53" s="199" t="s">
        <v>203</v>
      </c>
      <c r="AS53" s="199" t="s">
        <v>203</v>
      </c>
      <c r="AT53" s="199" t="s">
        <v>203</v>
      </c>
      <c r="AU53" s="199" t="s">
        <v>203</v>
      </c>
      <c r="AV53" s="199" t="s">
        <v>203</v>
      </c>
      <c r="AW53" s="199">
        <v>0</v>
      </c>
      <c r="AX53" s="199">
        <v>0</v>
      </c>
      <c r="AY53" s="199">
        <v>0</v>
      </c>
      <c r="AZ53" s="199">
        <v>0</v>
      </c>
      <c r="BA53" s="199">
        <v>0</v>
      </c>
      <c r="BB53" s="199">
        <v>0</v>
      </c>
      <c r="BC53" s="199" t="s">
        <v>203</v>
      </c>
      <c r="BD53" s="199" t="s">
        <v>203</v>
      </c>
      <c r="BE53" s="199" t="s">
        <v>203</v>
      </c>
      <c r="BF53" s="199" t="s">
        <v>203</v>
      </c>
      <c r="BG53" s="199" t="s">
        <v>203</v>
      </c>
      <c r="BH53" s="199" t="s">
        <v>203</v>
      </c>
      <c r="BI53" s="199" t="s">
        <v>203</v>
      </c>
      <c r="BJ53" s="199" t="s">
        <v>203</v>
      </c>
      <c r="BK53" s="198">
        <f>U53+AI53</f>
        <v>2.2176099999999996</v>
      </c>
      <c r="BL53" s="198">
        <f t="shared" ref="BL53" si="33">V53+AJ53</f>
        <v>0.8</v>
      </c>
      <c r="BM53" s="198">
        <f t="shared" ref="BM53" si="34">W53+AK53</f>
        <v>0</v>
      </c>
      <c r="BN53" s="198">
        <f t="shared" ref="BN53" si="35">X53+AL53</f>
        <v>0</v>
      </c>
      <c r="BO53" s="198">
        <f t="shared" ref="BO53" si="36">Y53+AM53</f>
        <v>0</v>
      </c>
      <c r="BP53" s="198">
        <f t="shared" ref="BP53" si="37">Z53+AN53</f>
        <v>0</v>
      </c>
      <c r="BQ53" s="199" t="s">
        <v>203</v>
      </c>
      <c r="BR53" s="199" t="s">
        <v>203</v>
      </c>
      <c r="BS53" s="199" t="s">
        <v>203</v>
      </c>
      <c r="BT53" s="199" t="s">
        <v>203</v>
      </c>
      <c r="BU53" s="199" t="s">
        <v>203</v>
      </c>
      <c r="BV53" s="199" t="s">
        <v>203</v>
      </c>
      <c r="BW53" s="199" t="s">
        <v>203</v>
      </c>
      <c r="BX53" s="199" t="s">
        <v>203</v>
      </c>
    </row>
    <row r="54" spans="1:76" s="260" customFormat="1" ht="48">
      <c r="A54" s="6" t="s">
        <v>82</v>
      </c>
      <c r="B54" s="259" t="s">
        <v>83</v>
      </c>
      <c r="C54" s="262" t="s">
        <v>203</v>
      </c>
      <c r="D54" s="262" t="s">
        <v>203</v>
      </c>
      <c r="E54" s="262" t="s">
        <v>203</v>
      </c>
      <c r="F54" s="262" t="s">
        <v>203</v>
      </c>
      <c r="G54" s="262" t="s">
        <v>203</v>
      </c>
      <c r="H54" s="262" t="s">
        <v>203</v>
      </c>
      <c r="I54" s="262" t="s">
        <v>203</v>
      </c>
      <c r="J54" s="262" t="s">
        <v>203</v>
      </c>
      <c r="K54" s="262" t="s">
        <v>203</v>
      </c>
      <c r="L54" s="262" t="s">
        <v>203</v>
      </c>
      <c r="M54" s="262" t="s">
        <v>203</v>
      </c>
      <c r="N54" s="262" t="s">
        <v>203</v>
      </c>
      <c r="O54" s="262" t="s">
        <v>203</v>
      </c>
      <c r="P54" s="262" t="s">
        <v>203</v>
      </c>
      <c r="Q54" s="262" t="s">
        <v>203</v>
      </c>
      <c r="R54" s="262" t="s">
        <v>203</v>
      </c>
      <c r="S54" s="262" t="s">
        <v>203</v>
      </c>
      <c r="T54" s="262" t="s">
        <v>203</v>
      </c>
      <c r="U54" s="262" t="s">
        <v>203</v>
      </c>
      <c r="V54" s="262" t="s">
        <v>203</v>
      </c>
      <c r="W54" s="262" t="s">
        <v>203</v>
      </c>
      <c r="X54" s="262" t="s">
        <v>203</v>
      </c>
      <c r="Y54" s="262" t="s">
        <v>203</v>
      </c>
      <c r="Z54" s="262" t="s">
        <v>203</v>
      </c>
      <c r="AA54" s="262" t="s">
        <v>203</v>
      </c>
      <c r="AB54" s="262" t="s">
        <v>203</v>
      </c>
      <c r="AC54" s="262" t="s">
        <v>203</v>
      </c>
      <c r="AD54" s="262" t="s">
        <v>203</v>
      </c>
      <c r="AE54" s="262" t="s">
        <v>203</v>
      </c>
      <c r="AF54" s="262" t="s">
        <v>203</v>
      </c>
      <c r="AG54" s="262" t="s">
        <v>203</v>
      </c>
      <c r="AH54" s="262" t="s">
        <v>203</v>
      </c>
      <c r="AI54" s="262" t="s">
        <v>203</v>
      </c>
      <c r="AJ54" s="262" t="s">
        <v>203</v>
      </c>
      <c r="AK54" s="262" t="s">
        <v>203</v>
      </c>
      <c r="AL54" s="262" t="s">
        <v>203</v>
      </c>
      <c r="AM54" s="262" t="s">
        <v>203</v>
      </c>
      <c r="AN54" s="262" t="s">
        <v>203</v>
      </c>
      <c r="AO54" s="262" t="s">
        <v>203</v>
      </c>
      <c r="AP54" s="262" t="s">
        <v>203</v>
      </c>
      <c r="AQ54" s="262" t="s">
        <v>203</v>
      </c>
      <c r="AR54" s="262" t="s">
        <v>203</v>
      </c>
      <c r="AS54" s="262" t="s">
        <v>203</v>
      </c>
      <c r="AT54" s="262" t="s">
        <v>203</v>
      </c>
      <c r="AU54" s="262" t="s">
        <v>203</v>
      </c>
      <c r="AV54" s="262" t="s">
        <v>203</v>
      </c>
      <c r="AW54" s="262" t="s">
        <v>203</v>
      </c>
      <c r="AX54" s="262" t="s">
        <v>203</v>
      </c>
      <c r="AY54" s="262" t="s">
        <v>203</v>
      </c>
      <c r="AZ54" s="262" t="s">
        <v>203</v>
      </c>
      <c r="BA54" s="262" t="s">
        <v>203</v>
      </c>
      <c r="BB54" s="262" t="s">
        <v>203</v>
      </c>
      <c r="BC54" s="262" t="s">
        <v>203</v>
      </c>
      <c r="BD54" s="262" t="s">
        <v>203</v>
      </c>
      <c r="BE54" s="262" t="s">
        <v>203</v>
      </c>
      <c r="BF54" s="262" t="s">
        <v>203</v>
      </c>
      <c r="BG54" s="262" t="s">
        <v>203</v>
      </c>
      <c r="BH54" s="262" t="s">
        <v>203</v>
      </c>
      <c r="BI54" s="262" t="s">
        <v>203</v>
      </c>
      <c r="BJ54" s="262" t="s">
        <v>203</v>
      </c>
      <c r="BK54" s="262" t="s">
        <v>203</v>
      </c>
      <c r="BL54" s="262" t="s">
        <v>203</v>
      </c>
      <c r="BM54" s="262" t="s">
        <v>203</v>
      </c>
      <c r="BN54" s="262" t="s">
        <v>203</v>
      </c>
      <c r="BO54" s="262" t="s">
        <v>203</v>
      </c>
      <c r="BP54" s="262" t="s">
        <v>203</v>
      </c>
      <c r="BQ54" s="262" t="s">
        <v>203</v>
      </c>
      <c r="BR54" s="262" t="s">
        <v>203</v>
      </c>
      <c r="BS54" s="262" t="s">
        <v>203</v>
      </c>
      <c r="BT54" s="262" t="s">
        <v>203</v>
      </c>
      <c r="BU54" s="262" t="s">
        <v>203</v>
      </c>
      <c r="BV54" s="262" t="s">
        <v>203</v>
      </c>
      <c r="BW54" s="262" t="s">
        <v>203</v>
      </c>
      <c r="BX54" s="262" t="s">
        <v>203</v>
      </c>
    </row>
    <row r="55" spans="1:76" s="50" customFormat="1" ht="32">
      <c r="A55" s="6" t="s">
        <v>84</v>
      </c>
      <c r="B55" s="259" t="s">
        <v>85</v>
      </c>
      <c r="C55" s="262" t="s">
        <v>203</v>
      </c>
      <c r="D55" s="288" t="s">
        <v>203</v>
      </c>
      <c r="E55" s="262" t="s">
        <v>203</v>
      </c>
      <c r="F55" s="262" t="s">
        <v>203</v>
      </c>
      <c r="G55" s="262" t="s">
        <v>203</v>
      </c>
      <c r="H55" s="262" t="s">
        <v>203</v>
      </c>
      <c r="I55" s="262" t="s">
        <v>203</v>
      </c>
      <c r="J55" s="262" t="s">
        <v>203</v>
      </c>
      <c r="K55" s="262" t="s">
        <v>203</v>
      </c>
      <c r="L55" s="262" t="s">
        <v>203</v>
      </c>
      <c r="M55" s="262" t="s">
        <v>203</v>
      </c>
      <c r="N55" s="262" t="s">
        <v>203</v>
      </c>
      <c r="O55" s="262" t="s">
        <v>203</v>
      </c>
      <c r="P55" s="262" t="s">
        <v>203</v>
      </c>
      <c r="Q55" s="262" t="s">
        <v>203</v>
      </c>
      <c r="R55" s="262" t="s">
        <v>203</v>
      </c>
      <c r="S55" s="262" t="s">
        <v>203</v>
      </c>
      <c r="T55" s="262" t="s">
        <v>203</v>
      </c>
      <c r="U55" s="288" t="s">
        <v>203</v>
      </c>
      <c r="V55" s="262" t="s">
        <v>203</v>
      </c>
      <c r="W55" s="262" t="s">
        <v>203</v>
      </c>
      <c r="X55" s="262" t="s">
        <v>203</v>
      </c>
      <c r="Y55" s="262" t="s">
        <v>203</v>
      </c>
      <c r="Z55" s="262" t="s">
        <v>203</v>
      </c>
      <c r="AA55" s="262" t="s">
        <v>203</v>
      </c>
      <c r="AB55" s="262" t="s">
        <v>203</v>
      </c>
      <c r="AC55" s="262" t="s">
        <v>203</v>
      </c>
      <c r="AD55" s="262" t="s">
        <v>203</v>
      </c>
      <c r="AE55" s="262" t="s">
        <v>203</v>
      </c>
      <c r="AF55" s="262" t="s">
        <v>203</v>
      </c>
      <c r="AG55" s="262" t="s">
        <v>203</v>
      </c>
      <c r="AH55" s="262" t="s">
        <v>203</v>
      </c>
      <c r="AI55" s="262" t="s">
        <v>203</v>
      </c>
      <c r="AJ55" s="262" t="s">
        <v>203</v>
      </c>
      <c r="AK55" s="262" t="s">
        <v>203</v>
      </c>
      <c r="AL55" s="262" t="s">
        <v>203</v>
      </c>
      <c r="AM55" s="262" t="s">
        <v>203</v>
      </c>
      <c r="AN55" s="262" t="s">
        <v>203</v>
      </c>
      <c r="AO55" s="262" t="s">
        <v>203</v>
      </c>
      <c r="AP55" s="262" t="s">
        <v>203</v>
      </c>
      <c r="AQ55" s="262" t="s">
        <v>203</v>
      </c>
      <c r="AR55" s="262" t="s">
        <v>203</v>
      </c>
      <c r="AS55" s="262" t="s">
        <v>203</v>
      </c>
      <c r="AT55" s="262" t="s">
        <v>203</v>
      </c>
      <c r="AU55" s="262" t="s">
        <v>203</v>
      </c>
      <c r="AV55" s="262" t="s">
        <v>203</v>
      </c>
      <c r="AW55" s="262" t="s">
        <v>203</v>
      </c>
      <c r="AX55" s="262" t="s">
        <v>203</v>
      </c>
      <c r="AY55" s="262" t="s">
        <v>203</v>
      </c>
      <c r="AZ55" s="262" t="s">
        <v>203</v>
      </c>
      <c r="BA55" s="262" t="s">
        <v>203</v>
      </c>
      <c r="BB55" s="262" t="s">
        <v>203</v>
      </c>
      <c r="BC55" s="262" t="s">
        <v>203</v>
      </c>
      <c r="BD55" s="262" t="s">
        <v>203</v>
      </c>
      <c r="BE55" s="262" t="s">
        <v>203</v>
      </c>
      <c r="BF55" s="262" t="s">
        <v>203</v>
      </c>
      <c r="BG55" s="262" t="s">
        <v>203</v>
      </c>
      <c r="BH55" s="262" t="s">
        <v>203</v>
      </c>
      <c r="BI55" s="262" t="s">
        <v>203</v>
      </c>
      <c r="BJ55" s="262" t="s">
        <v>203</v>
      </c>
      <c r="BK55" s="262" t="s">
        <v>203</v>
      </c>
      <c r="BL55" s="262" t="s">
        <v>203</v>
      </c>
      <c r="BM55" s="262" t="s">
        <v>203</v>
      </c>
      <c r="BN55" s="262" t="s">
        <v>203</v>
      </c>
      <c r="BO55" s="262" t="s">
        <v>203</v>
      </c>
      <c r="BP55" s="262" t="s">
        <v>203</v>
      </c>
      <c r="BQ55" s="262" t="s">
        <v>203</v>
      </c>
      <c r="BR55" s="262" t="s">
        <v>203</v>
      </c>
      <c r="BS55" s="262" t="s">
        <v>203</v>
      </c>
      <c r="BT55" s="262" t="s">
        <v>203</v>
      </c>
      <c r="BU55" s="262" t="s">
        <v>203</v>
      </c>
      <c r="BV55" s="262" t="s">
        <v>203</v>
      </c>
      <c r="BW55" s="262" t="s">
        <v>203</v>
      </c>
      <c r="BX55" s="262" t="s">
        <v>203</v>
      </c>
    </row>
    <row r="56" spans="1:76" s="50" customFormat="1">
      <c r="A56" s="6" t="s">
        <v>86</v>
      </c>
      <c r="B56" s="259" t="s">
        <v>87</v>
      </c>
      <c r="C56" s="262" t="s">
        <v>203</v>
      </c>
      <c r="D56" s="288" t="s">
        <v>203</v>
      </c>
      <c r="E56" s="262" t="s">
        <v>203</v>
      </c>
      <c r="F56" s="262" t="s">
        <v>203</v>
      </c>
      <c r="G56" s="262" t="s">
        <v>203</v>
      </c>
      <c r="H56" s="262" t="s">
        <v>203</v>
      </c>
      <c r="I56" s="262" t="s">
        <v>203</v>
      </c>
      <c r="J56" s="262" t="s">
        <v>203</v>
      </c>
      <c r="K56" s="262" t="s">
        <v>203</v>
      </c>
      <c r="L56" s="262" t="s">
        <v>203</v>
      </c>
      <c r="M56" s="262" t="s">
        <v>203</v>
      </c>
      <c r="N56" s="262" t="s">
        <v>203</v>
      </c>
      <c r="O56" s="262" t="s">
        <v>203</v>
      </c>
      <c r="P56" s="262" t="s">
        <v>203</v>
      </c>
      <c r="Q56" s="262" t="s">
        <v>203</v>
      </c>
      <c r="R56" s="262" t="s">
        <v>203</v>
      </c>
      <c r="S56" s="262" t="s">
        <v>203</v>
      </c>
      <c r="T56" s="262" t="s">
        <v>203</v>
      </c>
      <c r="U56" s="288" t="s">
        <v>203</v>
      </c>
      <c r="V56" s="262" t="s">
        <v>203</v>
      </c>
      <c r="W56" s="262" t="s">
        <v>203</v>
      </c>
      <c r="X56" s="262" t="s">
        <v>203</v>
      </c>
      <c r="Y56" s="262" t="s">
        <v>203</v>
      </c>
      <c r="Z56" s="262" t="s">
        <v>203</v>
      </c>
      <c r="AA56" s="262" t="s">
        <v>203</v>
      </c>
      <c r="AB56" s="262" t="s">
        <v>203</v>
      </c>
      <c r="AC56" s="262" t="s">
        <v>203</v>
      </c>
      <c r="AD56" s="262" t="s">
        <v>203</v>
      </c>
      <c r="AE56" s="262" t="s">
        <v>203</v>
      </c>
      <c r="AF56" s="262" t="s">
        <v>203</v>
      </c>
      <c r="AG56" s="262" t="s">
        <v>203</v>
      </c>
      <c r="AH56" s="262" t="s">
        <v>203</v>
      </c>
      <c r="AI56" s="262" t="s">
        <v>203</v>
      </c>
      <c r="AJ56" s="262" t="s">
        <v>203</v>
      </c>
      <c r="AK56" s="262" t="s">
        <v>203</v>
      </c>
      <c r="AL56" s="262" t="s">
        <v>203</v>
      </c>
      <c r="AM56" s="262" t="s">
        <v>203</v>
      </c>
      <c r="AN56" s="262" t="s">
        <v>203</v>
      </c>
      <c r="AO56" s="262" t="s">
        <v>203</v>
      </c>
      <c r="AP56" s="262" t="s">
        <v>203</v>
      </c>
      <c r="AQ56" s="262" t="s">
        <v>203</v>
      </c>
      <c r="AR56" s="262" t="s">
        <v>203</v>
      </c>
      <c r="AS56" s="262" t="s">
        <v>203</v>
      </c>
      <c r="AT56" s="262" t="s">
        <v>203</v>
      </c>
      <c r="AU56" s="262" t="s">
        <v>203</v>
      </c>
      <c r="AV56" s="262" t="s">
        <v>203</v>
      </c>
      <c r="AW56" s="262" t="s">
        <v>203</v>
      </c>
      <c r="AX56" s="262" t="s">
        <v>203</v>
      </c>
      <c r="AY56" s="262" t="s">
        <v>203</v>
      </c>
      <c r="AZ56" s="262" t="s">
        <v>203</v>
      </c>
      <c r="BA56" s="262" t="s">
        <v>203</v>
      </c>
      <c r="BB56" s="262" t="s">
        <v>203</v>
      </c>
      <c r="BC56" s="262" t="s">
        <v>203</v>
      </c>
      <c r="BD56" s="262" t="s">
        <v>203</v>
      </c>
      <c r="BE56" s="262" t="s">
        <v>203</v>
      </c>
      <c r="BF56" s="262" t="s">
        <v>203</v>
      </c>
      <c r="BG56" s="262" t="s">
        <v>203</v>
      </c>
      <c r="BH56" s="262" t="s">
        <v>203</v>
      </c>
      <c r="BI56" s="262" t="s">
        <v>203</v>
      </c>
      <c r="BJ56" s="262" t="s">
        <v>203</v>
      </c>
      <c r="BK56" s="262" t="s">
        <v>203</v>
      </c>
      <c r="BL56" s="262" t="s">
        <v>203</v>
      </c>
      <c r="BM56" s="262" t="s">
        <v>203</v>
      </c>
      <c r="BN56" s="262" t="s">
        <v>203</v>
      </c>
      <c r="BO56" s="262" t="s">
        <v>203</v>
      </c>
      <c r="BP56" s="262" t="s">
        <v>203</v>
      </c>
      <c r="BQ56" s="262" t="s">
        <v>203</v>
      </c>
      <c r="BR56" s="262" t="s">
        <v>203</v>
      </c>
      <c r="BS56" s="262" t="s">
        <v>203</v>
      </c>
      <c r="BT56" s="262" t="s">
        <v>203</v>
      </c>
      <c r="BU56" s="262" t="s">
        <v>203</v>
      </c>
      <c r="BV56" s="262" t="s">
        <v>203</v>
      </c>
      <c r="BW56" s="262" t="s">
        <v>203</v>
      </c>
      <c r="BX56" s="262" t="s">
        <v>203</v>
      </c>
    </row>
    <row r="57" spans="1:76" s="260" customFormat="1" ht="32">
      <c r="A57" s="6" t="s">
        <v>88</v>
      </c>
      <c r="B57" s="259" t="s">
        <v>89</v>
      </c>
      <c r="C57" s="262" t="s">
        <v>203</v>
      </c>
      <c r="D57" s="262" t="s">
        <v>203</v>
      </c>
      <c r="E57" s="262" t="s">
        <v>203</v>
      </c>
      <c r="F57" s="262" t="s">
        <v>203</v>
      </c>
      <c r="G57" s="262" t="s">
        <v>203</v>
      </c>
      <c r="H57" s="262" t="s">
        <v>203</v>
      </c>
      <c r="I57" s="262" t="s">
        <v>203</v>
      </c>
      <c r="J57" s="262" t="s">
        <v>203</v>
      </c>
      <c r="K57" s="262" t="s">
        <v>203</v>
      </c>
      <c r="L57" s="262" t="s">
        <v>203</v>
      </c>
      <c r="M57" s="262" t="s">
        <v>203</v>
      </c>
      <c r="N57" s="262" t="s">
        <v>203</v>
      </c>
      <c r="O57" s="262" t="s">
        <v>203</v>
      </c>
      <c r="P57" s="262" t="s">
        <v>203</v>
      </c>
      <c r="Q57" s="262" t="s">
        <v>203</v>
      </c>
      <c r="R57" s="262" t="s">
        <v>203</v>
      </c>
      <c r="S57" s="262" t="s">
        <v>203</v>
      </c>
      <c r="T57" s="262" t="s">
        <v>203</v>
      </c>
      <c r="U57" s="262" t="s">
        <v>203</v>
      </c>
      <c r="V57" s="262" t="s">
        <v>203</v>
      </c>
      <c r="W57" s="262" t="s">
        <v>203</v>
      </c>
      <c r="X57" s="262" t="s">
        <v>203</v>
      </c>
      <c r="Y57" s="262" t="s">
        <v>203</v>
      </c>
      <c r="Z57" s="262" t="s">
        <v>203</v>
      </c>
      <c r="AA57" s="262" t="s">
        <v>203</v>
      </c>
      <c r="AB57" s="262" t="s">
        <v>203</v>
      </c>
      <c r="AC57" s="262" t="s">
        <v>203</v>
      </c>
      <c r="AD57" s="262" t="s">
        <v>203</v>
      </c>
      <c r="AE57" s="262" t="s">
        <v>203</v>
      </c>
      <c r="AF57" s="262" t="s">
        <v>203</v>
      </c>
      <c r="AG57" s="262" t="s">
        <v>203</v>
      </c>
      <c r="AH57" s="262" t="s">
        <v>203</v>
      </c>
      <c r="AI57" s="262" t="s">
        <v>203</v>
      </c>
      <c r="AJ57" s="262" t="s">
        <v>203</v>
      </c>
      <c r="AK57" s="262" t="s">
        <v>203</v>
      </c>
      <c r="AL57" s="262" t="s">
        <v>203</v>
      </c>
      <c r="AM57" s="262" t="s">
        <v>203</v>
      </c>
      <c r="AN57" s="262" t="s">
        <v>203</v>
      </c>
      <c r="AO57" s="262" t="s">
        <v>203</v>
      </c>
      <c r="AP57" s="262" t="s">
        <v>203</v>
      </c>
      <c r="AQ57" s="262" t="s">
        <v>203</v>
      </c>
      <c r="AR57" s="262" t="s">
        <v>203</v>
      </c>
      <c r="AS57" s="262" t="s">
        <v>203</v>
      </c>
      <c r="AT57" s="262" t="s">
        <v>203</v>
      </c>
      <c r="AU57" s="262" t="s">
        <v>203</v>
      </c>
      <c r="AV57" s="262" t="s">
        <v>203</v>
      </c>
      <c r="AW57" s="262" t="s">
        <v>203</v>
      </c>
      <c r="AX57" s="262" t="s">
        <v>203</v>
      </c>
      <c r="AY57" s="262" t="s">
        <v>203</v>
      </c>
      <c r="AZ57" s="262" t="s">
        <v>203</v>
      </c>
      <c r="BA57" s="262" t="s">
        <v>203</v>
      </c>
      <c r="BB57" s="262" t="s">
        <v>203</v>
      </c>
      <c r="BC57" s="262" t="s">
        <v>203</v>
      </c>
      <c r="BD57" s="262" t="s">
        <v>203</v>
      </c>
      <c r="BE57" s="262" t="s">
        <v>203</v>
      </c>
      <c r="BF57" s="262" t="s">
        <v>203</v>
      </c>
      <c r="BG57" s="262" t="s">
        <v>203</v>
      </c>
      <c r="BH57" s="262" t="s">
        <v>203</v>
      </c>
      <c r="BI57" s="262" t="s">
        <v>203</v>
      </c>
      <c r="BJ57" s="262" t="s">
        <v>203</v>
      </c>
      <c r="BK57" s="262" t="s">
        <v>203</v>
      </c>
      <c r="BL57" s="262" t="s">
        <v>203</v>
      </c>
      <c r="BM57" s="262" t="s">
        <v>203</v>
      </c>
      <c r="BN57" s="262" t="s">
        <v>203</v>
      </c>
      <c r="BO57" s="262" t="s">
        <v>203</v>
      </c>
      <c r="BP57" s="262" t="s">
        <v>203</v>
      </c>
      <c r="BQ57" s="262" t="s">
        <v>203</v>
      </c>
      <c r="BR57" s="262" t="s">
        <v>203</v>
      </c>
      <c r="BS57" s="262" t="s">
        <v>203</v>
      </c>
      <c r="BT57" s="262" t="s">
        <v>203</v>
      </c>
      <c r="BU57" s="262" t="s">
        <v>203</v>
      </c>
      <c r="BV57" s="262" t="s">
        <v>203</v>
      </c>
      <c r="BW57" s="262" t="s">
        <v>203</v>
      </c>
      <c r="BX57" s="262" t="s">
        <v>203</v>
      </c>
    </row>
    <row r="58" spans="1:76" s="263" customFormat="1" ht="32">
      <c r="A58" s="6" t="s">
        <v>90</v>
      </c>
      <c r="B58" s="259" t="s">
        <v>91</v>
      </c>
      <c r="C58" s="262" t="s">
        <v>203</v>
      </c>
      <c r="D58" s="286" t="s">
        <v>203</v>
      </c>
      <c r="E58" s="262" t="s">
        <v>203</v>
      </c>
      <c r="F58" s="262" t="s">
        <v>203</v>
      </c>
      <c r="G58" s="262" t="s">
        <v>203</v>
      </c>
      <c r="H58" s="262" t="s">
        <v>203</v>
      </c>
      <c r="I58" s="262" t="s">
        <v>203</v>
      </c>
      <c r="J58" s="262" t="s">
        <v>203</v>
      </c>
      <c r="K58" s="262" t="s">
        <v>203</v>
      </c>
      <c r="L58" s="262" t="s">
        <v>203</v>
      </c>
      <c r="M58" s="262" t="s">
        <v>203</v>
      </c>
      <c r="N58" s="262" t="s">
        <v>203</v>
      </c>
      <c r="O58" s="262" t="s">
        <v>203</v>
      </c>
      <c r="P58" s="262" t="s">
        <v>203</v>
      </c>
      <c r="Q58" s="262" t="s">
        <v>203</v>
      </c>
      <c r="R58" s="262" t="s">
        <v>203</v>
      </c>
      <c r="S58" s="262" t="s">
        <v>203</v>
      </c>
      <c r="T58" s="262" t="s">
        <v>203</v>
      </c>
      <c r="U58" s="286" t="s">
        <v>203</v>
      </c>
      <c r="V58" s="262">
        <v>0</v>
      </c>
      <c r="W58" s="262">
        <v>0</v>
      </c>
      <c r="X58" s="262">
        <v>0</v>
      </c>
      <c r="Y58" s="262">
        <v>0</v>
      </c>
      <c r="Z58" s="262">
        <v>0</v>
      </c>
      <c r="AA58" s="262" t="s">
        <v>203</v>
      </c>
      <c r="AB58" s="262" t="s">
        <v>203</v>
      </c>
      <c r="AC58" s="262" t="s">
        <v>203</v>
      </c>
      <c r="AD58" s="262" t="s">
        <v>203</v>
      </c>
      <c r="AE58" s="262" t="s">
        <v>203</v>
      </c>
      <c r="AF58" s="262" t="s">
        <v>203</v>
      </c>
      <c r="AG58" s="262" t="s">
        <v>203</v>
      </c>
      <c r="AH58" s="262" t="s">
        <v>203</v>
      </c>
      <c r="AI58" s="286">
        <v>0</v>
      </c>
      <c r="AJ58" s="262">
        <v>0</v>
      </c>
      <c r="AK58" s="262">
        <v>0</v>
      </c>
      <c r="AL58" s="262">
        <v>0</v>
      </c>
      <c r="AM58" s="262">
        <v>0</v>
      </c>
      <c r="AN58" s="262">
        <v>0</v>
      </c>
      <c r="AO58" s="262" t="s">
        <v>203</v>
      </c>
      <c r="AP58" s="262" t="s">
        <v>203</v>
      </c>
      <c r="AQ58" s="262" t="s">
        <v>203</v>
      </c>
      <c r="AR58" s="262" t="s">
        <v>203</v>
      </c>
      <c r="AS58" s="262" t="s">
        <v>203</v>
      </c>
      <c r="AT58" s="262" t="s">
        <v>203</v>
      </c>
      <c r="AU58" s="262" t="s">
        <v>203</v>
      </c>
      <c r="AV58" s="262" t="s">
        <v>203</v>
      </c>
      <c r="AW58" s="286">
        <v>0</v>
      </c>
      <c r="AX58" s="262">
        <v>0</v>
      </c>
      <c r="AY58" s="262">
        <v>0</v>
      </c>
      <c r="AZ58" s="262">
        <v>0</v>
      </c>
      <c r="BA58" s="262">
        <v>0</v>
      </c>
      <c r="BB58" s="262">
        <v>0</v>
      </c>
      <c r="BC58" s="262" t="s">
        <v>203</v>
      </c>
      <c r="BD58" s="262" t="s">
        <v>203</v>
      </c>
      <c r="BE58" s="262" t="s">
        <v>203</v>
      </c>
      <c r="BF58" s="262" t="s">
        <v>203</v>
      </c>
      <c r="BG58" s="262" t="s">
        <v>203</v>
      </c>
      <c r="BH58" s="262" t="s">
        <v>203</v>
      </c>
      <c r="BI58" s="262" t="s">
        <v>203</v>
      </c>
      <c r="BJ58" s="262" t="s">
        <v>203</v>
      </c>
      <c r="BK58" s="262" t="s">
        <v>203</v>
      </c>
      <c r="BL58" s="262" t="s">
        <v>203</v>
      </c>
      <c r="BM58" s="262" t="s">
        <v>203</v>
      </c>
      <c r="BN58" s="262" t="s">
        <v>203</v>
      </c>
      <c r="BO58" s="262" t="s">
        <v>203</v>
      </c>
      <c r="BP58" s="262" t="s">
        <v>203</v>
      </c>
      <c r="BQ58" s="262" t="s">
        <v>203</v>
      </c>
      <c r="BR58" s="262" t="s">
        <v>203</v>
      </c>
      <c r="BS58" s="262" t="s">
        <v>203</v>
      </c>
      <c r="BT58" s="262" t="s">
        <v>203</v>
      </c>
      <c r="BU58" s="262" t="s">
        <v>203</v>
      </c>
      <c r="BV58" s="262" t="s">
        <v>203</v>
      </c>
      <c r="BW58" s="262" t="s">
        <v>203</v>
      </c>
      <c r="BX58" s="262" t="s">
        <v>203</v>
      </c>
    </row>
    <row r="59" spans="1:76" s="263" customFormat="1" ht="32">
      <c r="A59" s="6" t="s">
        <v>92</v>
      </c>
      <c r="B59" s="259" t="s">
        <v>93</v>
      </c>
      <c r="C59" s="262" t="s">
        <v>203</v>
      </c>
      <c r="D59" s="288" t="s">
        <v>203</v>
      </c>
      <c r="E59" s="262" t="s">
        <v>203</v>
      </c>
      <c r="F59" s="262" t="s">
        <v>203</v>
      </c>
      <c r="G59" s="262" t="s">
        <v>203</v>
      </c>
      <c r="H59" s="262" t="s">
        <v>203</v>
      </c>
      <c r="I59" s="262" t="s">
        <v>203</v>
      </c>
      <c r="J59" s="262" t="s">
        <v>203</v>
      </c>
      <c r="K59" s="262" t="s">
        <v>203</v>
      </c>
      <c r="L59" s="262" t="s">
        <v>203</v>
      </c>
      <c r="M59" s="262" t="s">
        <v>203</v>
      </c>
      <c r="N59" s="262" t="s">
        <v>203</v>
      </c>
      <c r="O59" s="262" t="s">
        <v>203</v>
      </c>
      <c r="P59" s="262" t="s">
        <v>203</v>
      </c>
      <c r="Q59" s="262" t="s">
        <v>203</v>
      </c>
      <c r="R59" s="262" t="s">
        <v>203</v>
      </c>
      <c r="S59" s="262" t="s">
        <v>203</v>
      </c>
      <c r="T59" s="262" t="s">
        <v>203</v>
      </c>
      <c r="U59" s="288" t="s">
        <v>203</v>
      </c>
      <c r="V59" s="262">
        <v>0</v>
      </c>
      <c r="W59" s="262">
        <v>0</v>
      </c>
      <c r="X59" s="262">
        <v>0</v>
      </c>
      <c r="Y59" s="262">
        <v>0</v>
      </c>
      <c r="Z59" s="262">
        <v>0</v>
      </c>
      <c r="AA59" s="262" t="s">
        <v>203</v>
      </c>
      <c r="AB59" s="262" t="s">
        <v>203</v>
      </c>
      <c r="AC59" s="262" t="s">
        <v>203</v>
      </c>
      <c r="AD59" s="262" t="s">
        <v>203</v>
      </c>
      <c r="AE59" s="262" t="s">
        <v>203</v>
      </c>
      <c r="AF59" s="262" t="s">
        <v>203</v>
      </c>
      <c r="AG59" s="262" t="s">
        <v>203</v>
      </c>
      <c r="AH59" s="262" t="s">
        <v>203</v>
      </c>
      <c r="AI59" s="288">
        <v>0</v>
      </c>
      <c r="AJ59" s="262">
        <v>0</v>
      </c>
      <c r="AK59" s="262">
        <v>0</v>
      </c>
      <c r="AL59" s="262">
        <v>0</v>
      </c>
      <c r="AM59" s="262">
        <v>0</v>
      </c>
      <c r="AN59" s="262">
        <v>0</v>
      </c>
      <c r="AO59" s="262" t="s">
        <v>203</v>
      </c>
      <c r="AP59" s="262" t="s">
        <v>203</v>
      </c>
      <c r="AQ59" s="262" t="s">
        <v>203</v>
      </c>
      <c r="AR59" s="262" t="s">
        <v>203</v>
      </c>
      <c r="AS59" s="262" t="s">
        <v>203</v>
      </c>
      <c r="AT59" s="262" t="s">
        <v>203</v>
      </c>
      <c r="AU59" s="262" t="s">
        <v>203</v>
      </c>
      <c r="AV59" s="262" t="s">
        <v>203</v>
      </c>
      <c r="AW59" s="288">
        <v>0</v>
      </c>
      <c r="AX59" s="262">
        <v>0</v>
      </c>
      <c r="AY59" s="262">
        <v>0</v>
      </c>
      <c r="AZ59" s="262">
        <v>0</v>
      </c>
      <c r="BA59" s="262">
        <v>0</v>
      </c>
      <c r="BB59" s="262">
        <v>0</v>
      </c>
      <c r="BC59" s="262" t="s">
        <v>203</v>
      </c>
      <c r="BD59" s="262" t="s">
        <v>203</v>
      </c>
      <c r="BE59" s="262" t="s">
        <v>203</v>
      </c>
      <c r="BF59" s="262" t="s">
        <v>203</v>
      </c>
      <c r="BG59" s="262" t="s">
        <v>203</v>
      </c>
      <c r="BH59" s="262" t="s">
        <v>203</v>
      </c>
      <c r="BI59" s="262" t="s">
        <v>203</v>
      </c>
      <c r="BJ59" s="262" t="s">
        <v>203</v>
      </c>
      <c r="BK59" s="262" t="s">
        <v>203</v>
      </c>
      <c r="BL59" s="262" t="s">
        <v>203</v>
      </c>
      <c r="BM59" s="262" t="s">
        <v>203</v>
      </c>
      <c r="BN59" s="262" t="s">
        <v>203</v>
      </c>
      <c r="BO59" s="262" t="s">
        <v>203</v>
      </c>
      <c r="BP59" s="262" t="s">
        <v>203</v>
      </c>
      <c r="BQ59" s="262" t="s">
        <v>203</v>
      </c>
      <c r="BR59" s="262" t="s">
        <v>203</v>
      </c>
      <c r="BS59" s="262" t="s">
        <v>203</v>
      </c>
      <c r="BT59" s="262" t="s">
        <v>203</v>
      </c>
      <c r="BU59" s="262" t="s">
        <v>203</v>
      </c>
      <c r="BV59" s="262" t="s">
        <v>203</v>
      </c>
      <c r="BW59" s="262" t="s">
        <v>203</v>
      </c>
      <c r="BX59" s="262" t="s">
        <v>203</v>
      </c>
    </row>
    <row r="60" spans="1:76" ht="32" hidden="1" outlineLevel="1">
      <c r="A60" s="6" t="s">
        <v>94</v>
      </c>
      <c r="B60" s="5" t="s">
        <v>95</v>
      </c>
      <c r="C60" s="141" t="s">
        <v>203</v>
      </c>
      <c r="D60" s="254" t="s">
        <v>203</v>
      </c>
      <c r="E60" s="141" t="s">
        <v>203</v>
      </c>
      <c r="F60" s="141" t="s">
        <v>203</v>
      </c>
      <c r="G60" s="141" t="s">
        <v>203</v>
      </c>
      <c r="H60" s="141" t="s">
        <v>203</v>
      </c>
      <c r="I60" s="141" t="s">
        <v>203</v>
      </c>
      <c r="J60" s="141" t="s">
        <v>203</v>
      </c>
      <c r="K60" s="141" t="s">
        <v>203</v>
      </c>
      <c r="L60" s="141" t="s">
        <v>203</v>
      </c>
      <c r="M60" s="141" t="s">
        <v>203</v>
      </c>
      <c r="N60" s="141" t="s">
        <v>203</v>
      </c>
      <c r="O60" s="141" t="s">
        <v>203</v>
      </c>
      <c r="P60" s="141" t="s">
        <v>203</v>
      </c>
      <c r="Q60" s="141" t="s">
        <v>203</v>
      </c>
      <c r="R60" s="141" t="s">
        <v>203</v>
      </c>
      <c r="S60" s="141" t="s">
        <v>203</v>
      </c>
      <c r="T60" s="141" t="s">
        <v>203</v>
      </c>
      <c r="U60" s="254" t="s">
        <v>203</v>
      </c>
      <c r="V60" s="254" t="s">
        <v>203</v>
      </c>
      <c r="W60" s="254" t="s">
        <v>203</v>
      </c>
      <c r="X60" s="254" t="s">
        <v>203</v>
      </c>
      <c r="Y60" s="254" t="s">
        <v>203</v>
      </c>
      <c r="Z60" s="254" t="s">
        <v>203</v>
      </c>
      <c r="AA60" s="141" t="s">
        <v>203</v>
      </c>
      <c r="AB60" s="141" t="s">
        <v>203</v>
      </c>
      <c r="AC60" s="141" t="s">
        <v>203</v>
      </c>
      <c r="AD60" s="141" t="s">
        <v>203</v>
      </c>
      <c r="AE60" s="141" t="s">
        <v>203</v>
      </c>
      <c r="AF60" s="141" t="s">
        <v>203</v>
      </c>
      <c r="AG60" s="141" t="s">
        <v>203</v>
      </c>
      <c r="AH60" s="141" t="s">
        <v>203</v>
      </c>
      <c r="AI60" s="141" t="s">
        <v>203</v>
      </c>
      <c r="AJ60" s="141" t="s">
        <v>203</v>
      </c>
      <c r="AK60" s="141" t="s">
        <v>203</v>
      </c>
      <c r="AL60" s="141" t="s">
        <v>203</v>
      </c>
      <c r="AM60" s="141" t="s">
        <v>203</v>
      </c>
      <c r="AN60" s="141" t="s">
        <v>203</v>
      </c>
      <c r="AO60" s="141" t="s">
        <v>203</v>
      </c>
      <c r="AP60" s="141" t="s">
        <v>203</v>
      </c>
      <c r="AQ60" s="141" t="s">
        <v>203</v>
      </c>
      <c r="AR60" s="141" t="s">
        <v>203</v>
      </c>
      <c r="AS60" s="141" t="s">
        <v>203</v>
      </c>
      <c r="AT60" s="141" t="s">
        <v>203</v>
      </c>
      <c r="AU60" s="141" t="s">
        <v>203</v>
      </c>
      <c r="AV60" s="141" t="s">
        <v>203</v>
      </c>
      <c r="AW60" s="254" t="s">
        <v>203</v>
      </c>
      <c r="AX60" s="254" t="s">
        <v>203</v>
      </c>
      <c r="AY60" s="254" t="s">
        <v>203</v>
      </c>
      <c r="AZ60" s="254" t="s">
        <v>203</v>
      </c>
      <c r="BA60" s="254" t="s">
        <v>203</v>
      </c>
      <c r="BB60" s="254" t="s">
        <v>203</v>
      </c>
      <c r="BC60" s="141" t="s">
        <v>203</v>
      </c>
      <c r="BD60" s="141" t="s">
        <v>203</v>
      </c>
      <c r="BE60" s="141" t="s">
        <v>203</v>
      </c>
      <c r="BF60" s="141" t="s">
        <v>203</v>
      </c>
      <c r="BG60" s="141" t="s">
        <v>203</v>
      </c>
      <c r="BH60" s="141" t="s">
        <v>203</v>
      </c>
      <c r="BI60" s="141" t="s">
        <v>203</v>
      </c>
      <c r="BJ60" s="141" t="s">
        <v>203</v>
      </c>
      <c r="BK60" s="141" t="s">
        <v>203</v>
      </c>
      <c r="BL60" s="141" t="s">
        <v>203</v>
      </c>
      <c r="BM60" s="141" t="s">
        <v>203</v>
      </c>
      <c r="BN60" s="141" t="s">
        <v>203</v>
      </c>
      <c r="BO60" s="141" t="s">
        <v>203</v>
      </c>
      <c r="BP60" s="141" t="s">
        <v>203</v>
      </c>
      <c r="BQ60" s="141" t="s">
        <v>203</v>
      </c>
      <c r="BR60" s="141" t="s">
        <v>203</v>
      </c>
      <c r="BS60" s="141" t="s">
        <v>203</v>
      </c>
      <c r="BT60" s="141" t="s">
        <v>203</v>
      </c>
      <c r="BU60" s="141" t="s">
        <v>203</v>
      </c>
      <c r="BV60" s="141" t="s">
        <v>203</v>
      </c>
      <c r="BW60" s="141" t="s">
        <v>203</v>
      </c>
      <c r="BX60" s="141" t="s">
        <v>203</v>
      </c>
    </row>
    <row r="61" spans="1:76" ht="32" hidden="1" outlineLevel="1">
      <c r="A61" s="6" t="s">
        <v>96</v>
      </c>
      <c r="B61" s="5" t="s">
        <v>97</v>
      </c>
      <c r="C61" s="254" t="s">
        <v>203</v>
      </c>
      <c r="D61" s="254" t="s">
        <v>203</v>
      </c>
      <c r="E61" s="141" t="s">
        <v>203</v>
      </c>
      <c r="F61" s="141" t="s">
        <v>203</v>
      </c>
      <c r="G61" s="141" t="s">
        <v>203</v>
      </c>
      <c r="H61" s="141" t="s">
        <v>203</v>
      </c>
      <c r="I61" s="141" t="s">
        <v>203</v>
      </c>
      <c r="J61" s="141" t="s">
        <v>203</v>
      </c>
      <c r="K61" s="141" t="s">
        <v>203</v>
      </c>
      <c r="L61" s="141" t="s">
        <v>203</v>
      </c>
      <c r="M61" s="141" t="s">
        <v>203</v>
      </c>
      <c r="N61" s="141" t="s">
        <v>203</v>
      </c>
      <c r="O61" s="141" t="s">
        <v>203</v>
      </c>
      <c r="P61" s="141" t="s">
        <v>203</v>
      </c>
      <c r="Q61" s="141" t="s">
        <v>203</v>
      </c>
      <c r="R61" s="141" t="s">
        <v>203</v>
      </c>
      <c r="S61" s="141" t="s">
        <v>203</v>
      </c>
      <c r="T61" s="141" t="s">
        <v>203</v>
      </c>
      <c r="U61" s="254" t="s">
        <v>203</v>
      </c>
      <c r="V61" s="254" t="s">
        <v>203</v>
      </c>
      <c r="W61" s="254" t="s">
        <v>203</v>
      </c>
      <c r="X61" s="254" t="s">
        <v>203</v>
      </c>
      <c r="Y61" s="254" t="s">
        <v>203</v>
      </c>
      <c r="Z61" s="254" t="s">
        <v>203</v>
      </c>
      <c r="AA61" s="141" t="s">
        <v>203</v>
      </c>
      <c r="AB61" s="141" t="s">
        <v>203</v>
      </c>
      <c r="AC61" s="141" t="s">
        <v>203</v>
      </c>
      <c r="AD61" s="141" t="s">
        <v>203</v>
      </c>
      <c r="AE61" s="141" t="s">
        <v>203</v>
      </c>
      <c r="AF61" s="141" t="s">
        <v>203</v>
      </c>
      <c r="AG61" s="141" t="s">
        <v>203</v>
      </c>
      <c r="AH61" s="141" t="s">
        <v>203</v>
      </c>
      <c r="AI61" s="141" t="s">
        <v>203</v>
      </c>
      <c r="AJ61" s="141" t="s">
        <v>203</v>
      </c>
      <c r="AK61" s="141" t="s">
        <v>203</v>
      </c>
      <c r="AL61" s="141" t="s">
        <v>203</v>
      </c>
      <c r="AM61" s="141" t="s">
        <v>203</v>
      </c>
      <c r="AN61" s="141" t="s">
        <v>203</v>
      </c>
      <c r="AO61" s="141" t="s">
        <v>203</v>
      </c>
      <c r="AP61" s="141" t="s">
        <v>203</v>
      </c>
      <c r="AQ61" s="141" t="s">
        <v>203</v>
      </c>
      <c r="AR61" s="141" t="s">
        <v>203</v>
      </c>
      <c r="AS61" s="141" t="s">
        <v>203</v>
      </c>
      <c r="AT61" s="141" t="s">
        <v>203</v>
      </c>
      <c r="AU61" s="141" t="s">
        <v>203</v>
      </c>
      <c r="AV61" s="254" t="s">
        <v>203</v>
      </c>
      <c r="AW61" s="254" t="s">
        <v>203</v>
      </c>
      <c r="AX61" s="254" t="s">
        <v>203</v>
      </c>
      <c r="AY61" s="254" t="s">
        <v>203</v>
      </c>
      <c r="AZ61" s="254" t="s">
        <v>203</v>
      </c>
      <c r="BA61" s="254" t="s">
        <v>203</v>
      </c>
      <c r="BB61" s="254" t="s">
        <v>203</v>
      </c>
      <c r="BC61" s="141" t="s">
        <v>203</v>
      </c>
      <c r="BD61" s="141" t="s">
        <v>203</v>
      </c>
      <c r="BE61" s="141" t="s">
        <v>203</v>
      </c>
      <c r="BF61" s="141" t="s">
        <v>203</v>
      </c>
      <c r="BG61" s="141" t="s">
        <v>203</v>
      </c>
      <c r="BH61" s="141" t="s">
        <v>203</v>
      </c>
      <c r="BI61" s="141" t="s">
        <v>203</v>
      </c>
      <c r="BJ61" s="141" t="s">
        <v>203</v>
      </c>
      <c r="BK61" s="141" t="s">
        <v>203</v>
      </c>
      <c r="BL61" s="141" t="s">
        <v>203</v>
      </c>
      <c r="BM61" s="141" t="s">
        <v>203</v>
      </c>
      <c r="BN61" s="141" t="s">
        <v>203</v>
      </c>
      <c r="BO61" s="141" t="s">
        <v>203</v>
      </c>
      <c r="BP61" s="141" t="s">
        <v>203</v>
      </c>
      <c r="BQ61" s="141" t="s">
        <v>203</v>
      </c>
      <c r="BR61" s="141" t="s">
        <v>203</v>
      </c>
      <c r="BS61" s="141" t="s">
        <v>203</v>
      </c>
      <c r="BT61" s="141" t="s">
        <v>203</v>
      </c>
      <c r="BU61" s="141" t="s">
        <v>203</v>
      </c>
      <c r="BV61" s="141" t="s">
        <v>203</v>
      </c>
      <c r="BW61" s="141" t="s">
        <v>203</v>
      </c>
      <c r="BX61" s="141" t="s">
        <v>203</v>
      </c>
    </row>
    <row r="62" spans="1:76" ht="32" hidden="1" outlineLevel="1">
      <c r="A62" s="6" t="s">
        <v>98</v>
      </c>
      <c r="B62" s="5" t="s">
        <v>99</v>
      </c>
      <c r="C62" s="254" t="s">
        <v>203</v>
      </c>
      <c r="D62" s="254" t="s">
        <v>203</v>
      </c>
      <c r="E62" s="141" t="s">
        <v>203</v>
      </c>
      <c r="F62" s="141" t="s">
        <v>203</v>
      </c>
      <c r="G62" s="141" t="s">
        <v>203</v>
      </c>
      <c r="H62" s="141" t="s">
        <v>203</v>
      </c>
      <c r="I62" s="141" t="s">
        <v>203</v>
      </c>
      <c r="J62" s="141" t="s">
        <v>203</v>
      </c>
      <c r="K62" s="141" t="s">
        <v>203</v>
      </c>
      <c r="L62" s="141" t="s">
        <v>203</v>
      </c>
      <c r="M62" s="141" t="s">
        <v>203</v>
      </c>
      <c r="N62" s="141" t="s">
        <v>203</v>
      </c>
      <c r="O62" s="141" t="s">
        <v>203</v>
      </c>
      <c r="P62" s="141" t="s">
        <v>203</v>
      </c>
      <c r="Q62" s="141" t="s">
        <v>203</v>
      </c>
      <c r="R62" s="141" t="s">
        <v>203</v>
      </c>
      <c r="S62" s="141" t="s">
        <v>203</v>
      </c>
      <c r="T62" s="141" t="s">
        <v>203</v>
      </c>
      <c r="U62" s="254" t="s">
        <v>203</v>
      </c>
      <c r="V62" s="254" t="s">
        <v>203</v>
      </c>
      <c r="W62" s="254" t="s">
        <v>203</v>
      </c>
      <c r="X62" s="254" t="s">
        <v>203</v>
      </c>
      <c r="Y62" s="254" t="s">
        <v>203</v>
      </c>
      <c r="Z62" s="254" t="s">
        <v>203</v>
      </c>
      <c r="AA62" s="141" t="s">
        <v>203</v>
      </c>
      <c r="AB62" s="141" t="s">
        <v>203</v>
      </c>
      <c r="AC62" s="141" t="s">
        <v>203</v>
      </c>
      <c r="AD62" s="141" t="s">
        <v>203</v>
      </c>
      <c r="AE62" s="141" t="s">
        <v>203</v>
      </c>
      <c r="AF62" s="141" t="s">
        <v>203</v>
      </c>
      <c r="AG62" s="141" t="s">
        <v>203</v>
      </c>
      <c r="AH62" s="141" t="s">
        <v>203</v>
      </c>
      <c r="AI62" s="141" t="s">
        <v>203</v>
      </c>
      <c r="AJ62" s="141" t="s">
        <v>203</v>
      </c>
      <c r="AK62" s="141" t="s">
        <v>203</v>
      </c>
      <c r="AL62" s="141" t="s">
        <v>203</v>
      </c>
      <c r="AM62" s="141" t="s">
        <v>203</v>
      </c>
      <c r="AN62" s="141" t="s">
        <v>203</v>
      </c>
      <c r="AO62" s="141" t="s">
        <v>203</v>
      </c>
      <c r="AP62" s="141" t="s">
        <v>203</v>
      </c>
      <c r="AQ62" s="141" t="s">
        <v>203</v>
      </c>
      <c r="AR62" s="141" t="s">
        <v>203</v>
      </c>
      <c r="AS62" s="141" t="s">
        <v>203</v>
      </c>
      <c r="AT62" s="141" t="s">
        <v>203</v>
      </c>
      <c r="AU62" s="141" t="s">
        <v>203</v>
      </c>
      <c r="AV62" s="254" t="s">
        <v>203</v>
      </c>
      <c r="AW62" s="254" t="s">
        <v>203</v>
      </c>
      <c r="AX62" s="254" t="s">
        <v>203</v>
      </c>
      <c r="AY62" s="254" t="s">
        <v>203</v>
      </c>
      <c r="AZ62" s="254" t="s">
        <v>203</v>
      </c>
      <c r="BA62" s="254" t="s">
        <v>203</v>
      </c>
      <c r="BB62" s="254" t="s">
        <v>203</v>
      </c>
      <c r="BC62" s="141" t="s">
        <v>203</v>
      </c>
      <c r="BD62" s="141" t="s">
        <v>203</v>
      </c>
      <c r="BE62" s="141" t="s">
        <v>203</v>
      </c>
      <c r="BF62" s="141" t="s">
        <v>203</v>
      </c>
      <c r="BG62" s="141" t="s">
        <v>203</v>
      </c>
      <c r="BH62" s="141" t="s">
        <v>203</v>
      </c>
      <c r="BI62" s="141" t="s">
        <v>203</v>
      </c>
      <c r="BJ62" s="141" t="s">
        <v>203</v>
      </c>
      <c r="BK62" s="141" t="s">
        <v>203</v>
      </c>
      <c r="BL62" s="141" t="s">
        <v>203</v>
      </c>
      <c r="BM62" s="141" t="s">
        <v>203</v>
      </c>
      <c r="BN62" s="141" t="s">
        <v>203</v>
      </c>
      <c r="BO62" s="141" t="s">
        <v>203</v>
      </c>
      <c r="BP62" s="141" t="s">
        <v>203</v>
      </c>
      <c r="BQ62" s="141" t="s">
        <v>203</v>
      </c>
      <c r="BR62" s="141" t="s">
        <v>203</v>
      </c>
      <c r="BS62" s="141" t="s">
        <v>203</v>
      </c>
      <c r="BT62" s="141" t="s">
        <v>203</v>
      </c>
      <c r="BU62" s="141" t="s">
        <v>203</v>
      </c>
      <c r="BV62" s="141" t="s">
        <v>203</v>
      </c>
      <c r="BW62" s="141" t="s">
        <v>203</v>
      </c>
      <c r="BX62" s="141" t="s">
        <v>203</v>
      </c>
    </row>
    <row r="63" spans="1:76" ht="32" hidden="1" outlineLevel="1">
      <c r="A63" s="6" t="s">
        <v>100</v>
      </c>
      <c r="B63" s="5" t="s">
        <v>101</v>
      </c>
      <c r="C63" s="254" t="s">
        <v>203</v>
      </c>
      <c r="D63" s="254" t="s">
        <v>203</v>
      </c>
      <c r="E63" s="141" t="s">
        <v>203</v>
      </c>
      <c r="F63" s="141" t="s">
        <v>203</v>
      </c>
      <c r="G63" s="141" t="s">
        <v>203</v>
      </c>
      <c r="H63" s="141" t="s">
        <v>203</v>
      </c>
      <c r="I63" s="141" t="s">
        <v>203</v>
      </c>
      <c r="J63" s="141" t="s">
        <v>203</v>
      </c>
      <c r="K63" s="141" t="s">
        <v>203</v>
      </c>
      <c r="L63" s="141" t="s">
        <v>203</v>
      </c>
      <c r="M63" s="141" t="s">
        <v>203</v>
      </c>
      <c r="N63" s="141" t="s">
        <v>203</v>
      </c>
      <c r="O63" s="141" t="s">
        <v>203</v>
      </c>
      <c r="P63" s="141" t="s">
        <v>203</v>
      </c>
      <c r="Q63" s="141" t="s">
        <v>203</v>
      </c>
      <c r="R63" s="141" t="s">
        <v>203</v>
      </c>
      <c r="S63" s="141" t="s">
        <v>203</v>
      </c>
      <c r="T63" s="141" t="s">
        <v>203</v>
      </c>
      <c r="U63" s="254" t="s">
        <v>203</v>
      </c>
      <c r="V63" s="254" t="s">
        <v>203</v>
      </c>
      <c r="W63" s="254" t="s">
        <v>203</v>
      </c>
      <c r="X63" s="254" t="s">
        <v>203</v>
      </c>
      <c r="Y63" s="254" t="s">
        <v>203</v>
      </c>
      <c r="Z63" s="254" t="s">
        <v>203</v>
      </c>
      <c r="AA63" s="141" t="s">
        <v>203</v>
      </c>
      <c r="AB63" s="141" t="s">
        <v>203</v>
      </c>
      <c r="AC63" s="141" t="s">
        <v>203</v>
      </c>
      <c r="AD63" s="141" t="s">
        <v>203</v>
      </c>
      <c r="AE63" s="141" t="s">
        <v>203</v>
      </c>
      <c r="AF63" s="141" t="s">
        <v>203</v>
      </c>
      <c r="AG63" s="141" t="s">
        <v>203</v>
      </c>
      <c r="AH63" s="141" t="s">
        <v>203</v>
      </c>
      <c r="AI63" s="141" t="s">
        <v>203</v>
      </c>
      <c r="AJ63" s="141" t="s">
        <v>203</v>
      </c>
      <c r="AK63" s="141" t="s">
        <v>203</v>
      </c>
      <c r="AL63" s="141" t="s">
        <v>203</v>
      </c>
      <c r="AM63" s="141" t="s">
        <v>203</v>
      </c>
      <c r="AN63" s="141" t="s">
        <v>203</v>
      </c>
      <c r="AO63" s="141" t="s">
        <v>203</v>
      </c>
      <c r="AP63" s="141" t="s">
        <v>203</v>
      </c>
      <c r="AQ63" s="141" t="s">
        <v>203</v>
      </c>
      <c r="AR63" s="141" t="s">
        <v>203</v>
      </c>
      <c r="AS63" s="141" t="s">
        <v>203</v>
      </c>
      <c r="AT63" s="141" t="s">
        <v>203</v>
      </c>
      <c r="AU63" s="141" t="s">
        <v>203</v>
      </c>
      <c r="AV63" s="254" t="s">
        <v>203</v>
      </c>
      <c r="AW63" s="254" t="s">
        <v>203</v>
      </c>
      <c r="AX63" s="254" t="s">
        <v>203</v>
      </c>
      <c r="AY63" s="254" t="s">
        <v>203</v>
      </c>
      <c r="AZ63" s="254" t="s">
        <v>203</v>
      </c>
      <c r="BA63" s="254" t="s">
        <v>203</v>
      </c>
      <c r="BB63" s="254" t="s">
        <v>203</v>
      </c>
      <c r="BC63" s="141" t="s">
        <v>203</v>
      </c>
      <c r="BD63" s="141" t="s">
        <v>203</v>
      </c>
      <c r="BE63" s="141" t="s">
        <v>203</v>
      </c>
      <c r="BF63" s="141" t="s">
        <v>203</v>
      </c>
      <c r="BG63" s="141" t="s">
        <v>203</v>
      </c>
      <c r="BH63" s="141" t="s">
        <v>203</v>
      </c>
      <c r="BI63" s="141" t="s">
        <v>203</v>
      </c>
      <c r="BJ63" s="141" t="s">
        <v>203</v>
      </c>
      <c r="BK63" s="141" t="s">
        <v>203</v>
      </c>
      <c r="BL63" s="141" t="s">
        <v>203</v>
      </c>
      <c r="BM63" s="141" t="s">
        <v>203</v>
      </c>
      <c r="BN63" s="141" t="s">
        <v>203</v>
      </c>
      <c r="BO63" s="141" t="s">
        <v>203</v>
      </c>
      <c r="BP63" s="141" t="s">
        <v>203</v>
      </c>
      <c r="BQ63" s="141" t="s">
        <v>203</v>
      </c>
      <c r="BR63" s="141" t="s">
        <v>203</v>
      </c>
      <c r="BS63" s="141" t="s">
        <v>203</v>
      </c>
      <c r="BT63" s="141" t="s">
        <v>203</v>
      </c>
      <c r="BU63" s="141" t="s">
        <v>203</v>
      </c>
      <c r="BV63" s="141" t="s">
        <v>203</v>
      </c>
      <c r="BW63" s="141" t="s">
        <v>203</v>
      </c>
      <c r="BX63" s="141" t="s">
        <v>203</v>
      </c>
    </row>
    <row r="64" spans="1:76" ht="32" hidden="1" outlineLevel="1">
      <c r="A64" s="6" t="s">
        <v>102</v>
      </c>
      <c r="B64" s="5" t="s">
        <v>103</v>
      </c>
      <c r="C64" s="254" t="s">
        <v>203</v>
      </c>
      <c r="D64" s="254" t="s">
        <v>203</v>
      </c>
      <c r="E64" s="141" t="s">
        <v>203</v>
      </c>
      <c r="F64" s="141" t="s">
        <v>203</v>
      </c>
      <c r="G64" s="141" t="s">
        <v>203</v>
      </c>
      <c r="H64" s="141" t="s">
        <v>203</v>
      </c>
      <c r="I64" s="141" t="s">
        <v>203</v>
      </c>
      <c r="J64" s="141" t="s">
        <v>203</v>
      </c>
      <c r="K64" s="141" t="s">
        <v>203</v>
      </c>
      <c r="L64" s="141" t="s">
        <v>203</v>
      </c>
      <c r="M64" s="141" t="s">
        <v>203</v>
      </c>
      <c r="N64" s="141" t="s">
        <v>203</v>
      </c>
      <c r="O64" s="141" t="s">
        <v>203</v>
      </c>
      <c r="P64" s="141" t="s">
        <v>203</v>
      </c>
      <c r="Q64" s="141" t="s">
        <v>203</v>
      </c>
      <c r="R64" s="141" t="s">
        <v>203</v>
      </c>
      <c r="S64" s="141" t="s">
        <v>203</v>
      </c>
      <c r="T64" s="141" t="s">
        <v>203</v>
      </c>
      <c r="U64" s="254" t="s">
        <v>203</v>
      </c>
      <c r="V64" s="254" t="s">
        <v>203</v>
      </c>
      <c r="W64" s="254" t="s">
        <v>203</v>
      </c>
      <c r="X64" s="254" t="s">
        <v>203</v>
      </c>
      <c r="Y64" s="254" t="s">
        <v>203</v>
      </c>
      <c r="Z64" s="254" t="s">
        <v>203</v>
      </c>
      <c r="AA64" s="141" t="s">
        <v>203</v>
      </c>
      <c r="AB64" s="141" t="s">
        <v>203</v>
      </c>
      <c r="AC64" s="141" t="s">
        <v>203</v>
      </c>
      <c r="AD64" s="141" t="s">
        <v>203</v>
      </c>
      <c r="AE64" s="141" t="s">
        <v>203</v>
      </c>
      <c r="AF64" s="141" t="s">
        <v>203</v>
      </c>
      <c r="AG64" s="141" t="s">
        <v>203</v>
      </c>
      <c r="AH64" s="141" t="s">
        <v>203</v>
      </c>
      <c r="AI64" s="141" t="s">
        <v>203</v>
      </c>
      <c r="AJ64" s="141" t="s">
        <v>203</v>
      </c>
      <c r="AK64" s="141" t="s">
        <v>203</v>
      </c>
      <c r="AL64" s="141" t="s">
        <v>203</v>
      </c>
      <c r="AM64" s="141" t="s">
        <v>203</v>
      </c>
      <c r="AN64" s="141" t="s">
        <v>203</v>
      </c>
      <c r="AO64" s="141" t="s">
        <v>203</v>
      </c>
      <c r="AP64" s="141" t="s">
        <v>203</v>
      </c>
      <c r="AQ64" s="141" t="s">
        <v>203</v>
      </c>
      <c r="AR64" s="141" t="s">
        <v>203</v>
      </c>
      <c r="AS64" s="141" t="s">
        <v>203</v>
      </c>
      <c r="AT64" s="141" t="s">
        <v>203</v>
      </c>
      <c r="AU64" s="141" t="s">
        <v>203</v>
      </c>
      <c r="AV64" s="254" t="s">
        <v>203</v>
      </c>
      <c r="AW64" s="254" t="s">
        <v>203</v>
      </c>
      <c r="AX64" s="254" t="s">
        <v>203</v>
      </c>
      <c r="AY64" s="254" t="s">
        <v>203</v>
      </c>
      <c r="AZ64" s="254" t="s">
        <v>203</v>
      </c>
      <c r="BA64" s="254" t="s">
        <v>203</v>
      </c>
      <c r="BB64" s="254" t="s">
        <v>203</v>
      </c>
      <c r="BC64" s="141" t="s">
        <v>203</v>
      </c>
      <c r="BD64" s="141" t="s">
        <v>203</v>
      </c>
      <c r="BE64" s="141" t="s">
        <v>203</v>
      </c>
      <c r="BF64" s="141" t="s">
        <v>203</v>
      </c>
      <c r="BG64" s="141" t="s">
        <v>203</v>
      </c>
      <c r="BH64" s="141" t="s">
        <v>203</v>
      </c>
      <c r="BI64" s="141" t="s">
        <v>203</v>
      </c>
      <c r="BJ64" s="141" t="s">
        <v>203</v>
      </c>
      <c r="BK64" s="141" t="s">
        <v>203</v>
      </c>
      <c r="BL64" s="141" t="s">
        <v>203</v>
      </c>
      <c r="BM64" s="141" t="s">
        <v>203</v>
      </c>
      <c r="BN64" s="141" t="s">
        <v>203</v>
      </c>
      <c r="BO64" s="141" t="s">
        <v>203</v>
      </c>
      <c r="BP64" s="141" t="s">
        <v>203</v>
      </c>
      <c r="BQ64" s="141" t="s">
        <v>203</v>
      </c>
      <c r="BR64" s="141" t="s">
        <v>203</v>
      </c>
      <c r="BS64" s="141" t="s">
        <v>203</v>
      </c>
      <c r="BT64" s="141" t="s">
        <v>203</v>
      </c>
      <c r="BU64" s="141" t="s">
        <v>203</v>
      </c>
      <c r="BV64" s="141" t="s">
        <v>203</v>
      </c>
      <c r="BW64" s="141" t="s">
        <v>203</v>
      </c>
      <c r="BX64" s="141" t="s">
        <v>203</v>
      </c>
    </row>
    <row r="65" spans="1:76" ht="32" hidden="1" outlineLevel="1">
      <c r="A65" s="6" t="s">
        <v>104</v>
      </c>
      <c r="B65" s="5" t="s">
        <v>105</v>
      </c>
      <c r="C65" s="254" t="s">
        <v>203</v>
      </c>
      <c r="D65" s="254" t="s">
        <v>203</v>
      </c>
      <c r="E65" s="141" t="s">
        <v>203</v>
      </c>
      <c r="F65" s="141" t="s">
        <v>203</v>
      </c>
      <c r="G65" s="141" t="s">
        <v>203</v>
      </c>
      <c r="H65" s="141" t="s">
        <v>203</v>
      </c>
      <c r="I65" s="141" t="s">
        <v>203</v>
      </c>
      <c r="J65" s="141" t="s">
        <v>203</v>
      </c>
      <c r="K65" s="141" t="s">
        <v>203</v>
      </c>
      <c r="L65" s="141" t="s">
        <v>203</v>
      </c>
      <c r="M65" s="141" t="s">
        <v>203</v>
      </c>
      <c r="N65" s="141" t="s">
        <v>203</v>
      </c>
      <c r="O65" s="141" t="s">
        <v>203</v>
      </c>
      <c r="P65" s="141" t="s">
        <v>203</v>
      </c>
      <c r="Q65" s="141" t="s">
        <v>203</v>
      </c>
      <c r="R65" s="141" t="s">
        <v>203</v>
      </c>
      <c r="S65" s="141" t="s">
        <v>203</v>
      </c>
      <c r="T65" s="141" t="s">
        <v>203</v>
      </c>
      <c r="U65" s="254" t="s">
        <v>203</v>
      </c>
      <c r="V65" s="254" t="s">
        <v>203</v>
      </c>
      <c r="W65" s="254" t="s">
        <v>203</v>
      </c>
      <c r="X65" s="254" t="s">
        <v>203</v>
      </c>
      <c r="Y65" s="254" t="s">
        <v>203</v>
      </c>
      <c r="Z65" s="254" t="s">
        <v>203</v>
      </c>
      <c r="AA65" s="141" t="s">
        <v>203</v>
      </c>
      <c r="AB65" s="141" t="s">
        <v>203</v>
      </c>
      <c r="AC65" s="141" t="s">
        <v>203</v>
      </c>
      <c r="AD65" s="141" t="s">
        <v>203</v>
      </c>
      <c r="AE65" s="141" t="s">
        <v>203</v>
      </c>
      <c r="AF65" s="141" t="s">
        <v>203</v>
      </c>
      <c r="AG65" s="141" t="s">
        <v>203</v>
      </c>
      <c r="AH65" s="141" t="s">
        <v>203</v>
      </c>
      <c r="AI65" s="141" t="s">
        <v>203</v>
      </c>
      <c r="AJ65" s="141" t="s">
        <v>203</v>
      </c>
      <c r="AK65" s="141" t="s">
        <v>203</v>
      </c>
      <c r="AL65" s="141" t="s">
        <v>203</v>
      </c>
      <c r="AM65" s="141" t="s">
        <v>203</v>
      </c>
      <c r="AN65" s="141" t="s">
        <v>203</v>
      </c>
      <c r="AO65" s="141" t="s">
        <v>203</v>
      </c>
      <c r="AP65" s="141" t="s">
        <v>203</v>
      </c>
      <c r="AQ65" s="141" t="s">
        <v>203</v>
      </c>
      <c r="AR65" s="141" t="s">
        <v>203</v>
      </c>
      <c r="AS65" s="141" t="s">
        <v>203</v>
      </c>
      <c r="AT65" s="141" t="s">
        <v>203</v>
      </c>
      <c r="AU65" s="141" t="s">
        <v>203</v>
      </c>
      <c r="AV65" s="254" t="s">
        <v>203</v>
      </c>
      <c r="AW65" s="254" t="s">
        <v>203</v>
      </c>
      <c r="AX65" s="254" t="s">
        <v>203</v>
      </c>
      <c r="AY65" s="254" t="s">
        <v>203</v>
      </c>
      <c r="AZ65" s="254" t="s">
        <v>203</v>
      </c>
      <c r="BA65" s="254" t="s">
        <v>203</v>
      </c>
      <c r="BB65" s="254" t="s">
        <v>203</v>
      </c>
      <c r="BC65" s="141" t="s">
        <v>203</v>
      </c>
      <c r="BD65" s="141" t="s">
        <v>203</v>
      </c>
      <c r="BE65" s="141" t="s">
        <v>203</v>
      </c>
      <c r="BF65" s="141" t="s">
        <v>203</v>
      </c>
      <c r="BG65" s="141" t="s">
        <v>203</v>
      </c>
      <c r="BH65" s="141" t="s">
        <v>203</v>
      </c>
      <c r="BI65" s="141" t="s">
        <v>203</v>
      </c>
      <c r="BJ65" s="141" t="s">
        <v>203</v>
      </c>
      <c r="BK65" s="141" t="s">
        <v>203</v>
      </c>
      <c r="BL65" s="141" t="s">
        <v>203</v>
      </c>
      <c r="BM65" s="141" t="s">
        <v>203</v>
      </c>
      <c r="BN65" s="141" t="s">
        <v>203</v>
      </c>
      <c r="BO65" s="141" t="s">
        <v>203</v>
      </c>
      <c r="BP65" s="141" t="s">
        <v>203</v>
      </c>
      <c r="BQ65" s="141" t="s">
        <v>203</v>
      </c>
      <c r="BR65" s="141" t="s">
        <v>203</v>
      </c>
      <c r="BS65" s="141" t="s">
        <v>203</v>
      </c>
      <c r="BT65" s="141" t="s">
        <v>203</v>
      </c>
      <c r="BU65" s="141" t="s">
        <v>203</v>
      </c>
      <c r="BV65" s="141" t="s">
        <v>203</v>
      </c>
      <c r="BW65" s="141" t="s">
        <v>203</v>
      </c>
      <c r="BX65" s="141" t="s">
        <v>203</v>
      </c>
    </row>
    <row r="66" spans="1:76" ht="48" hidden="1" outlineLevel="1">
      <c r="A66" s="6" t="s">
        <v>106</v>
      </c>
      <c r="B66" s="5" t="s">
        <v>107</v>
      </c>
      <c r="C66" s="254" t="s">
        <v>203</v>
      </c>
      <c r="D66" s="254" t="s">
        <v>203</v>
      </c>
      <c r="E66" s="141" t="s">
        <v>203</v>
      </c>
      <c r="F66" s="141" t="s">
        <v>203</v>
      </c>
      <c r="G66" s="141" t="s">
        <v>203</v>
      </c>
      <c r="H66" s="141" t="s">
        <v>203</v>
      </c>
      <c r="I66" s="141" t="s">
        <v>203</v>
      </c>
      <c r="J66" s="141" t="s">
        <v>203</v>
      </c>
      <c r="K66" s="141" t="s">
        <v>203</v>
      </c>
      <c r="L66" s="141" t="s">
        <v>203</v>
      </c>
      <c r="M66" s="141" t="s">
        <v>203</v>
      </c>
      <c r="N66" s="141" t="s">
        <v>203</v>
      </c>
      <c r="O66" s="141" t="s">
        <v>203</v>
      </c>
      <c r="P66" s="141" t="s">
        <v>203</v>
      </c>
      <c r="Q66" s="141" t="s">
        <v>203</v>
      </c>
      <c r="R66" s="141" t="s">
        <v>203</v>
      </c>
      <c r="S66" s="141" t="s">
        <v>203</v>
      </c>
      <c r="T66" s="141" t="s">
        <v>203</v>
      </c>
      <c r="U66" s="254" t="s">
        <v>203</v>
      </c>
      <c r="V66" s="254" t="s">
        <v>203</v>
      </c>
      <c r="W66" s="254" t="s">
        <v>203</v>
      </c>
      <c r="X66" s="254" t="s">
        <v>203</v>
      </c>
      <c r="Y66" s="254" t="s">
        <v>203</v>
      </c>
      <c r="Z66" s="254" t="s">
        <v>203</v>
      </c>
      <c r="AA66" s="141" t="s">
        <v>203</v>
      </c>
      <c r="AB66" s="141" t="s">
        <v>203</v>
      </c>
      <c r="AC66" s="141" t="s">
        <v>203</v>
      </c>
      <c r="AD66" s="141" t="s">
        <v>203</v>
      </c>
      <c r="AE66" s="141" t="s">
        <v>203</v>
      </c>
      <c r="AF66" s="141" t="s">
        <v>203</v>
      </c>
      <c r="AG66" s="141" t="s">
        <v>203</v>
      </c>
      <c r="AH66" s="141" t="s">
        <v>203</v>
      </c>
      <c r="AI66" s="141" t="s">
        <v>203</v>
      </c>
      <c r="AJ66" s="141" t="s">
        <v>203</v>
      </c>
      <c r="AK66" s="141" t="s">
        <v>203</v>
      </c>
      <c r="AL66" s="141" t="s">
        <v>203</v>
      </c>
      <c r="AM66" s="141" t="s">
        <v>203</v>
      </c>
      <c r="AN66" s="141" t="s">
        <v>203</v>
      </c>
      <c r="AO66" s="141" t="s">
        <v>203</v>
      </c>
      <c r="AP66" s="141" t="s">
        <v>203</v>
      </c>
      <c r="AQ66" s="141" t="s">
        <v>203</v>
      </c>
      <c r="AR66" s="141" t="s">
        <v>203</v>
      </c>
      <c r="AS66" s="141" t="s">
        <v>203</v>
      </c>
      <c r="AT66" s="141" t="s">
        <v>203</v>
      </c>
      <c r="AU66" s="141" t="s">
        <v>203</v>
      </c>
      <c r="AV66" s="254" t="s">
        <v>203</v>
      </c>
      <c r="AW66" s="254" t="s">
        <v>203</v>
      </c>
      <c r="AX66" s="254" t="s">
        <v>203</v>
      </c>
      <c r="AY66" s="254" t="s">
        <v>203</v>
      </c>
      <c r="AZ66" s="254" t="s">
        <v>203</v>
      </c>
      <c r="BA66" s="254" t="s">
        <v>203</v>
      </c>
      <c r="BB66" s="254" t="s">
        <v>203</v>
      </c>
      <c r="BC66" s="141" t="s">
        <v>203</v>
      </c>
      <c r="BD66" s="141" t="s">
        <v>203</v>
      </c>
      <c r="BE66" s="141" t="s">
        <v>203</v>
      </c>
      <c r="BF66" s="141" t="s">
        <v>203</v>
      </c>
      <c r="BG66" s="141" t="s">
        <v>203</v>
      </c>
      <c r="BH66" s="141" t="s">
        <v>203</v>
      </c>
      <c r="BI66" s="141" t="s">
        <v>203</v>
      </c>
      <c r="BJ66" s="141" t="s">
        <v>203</v>
      </c>
      <c r="BK66" s="141" t="s">
        <v>203</v>
      </c>
      <c r="BL66" s="141" t="s">
        <v>203</v>
      </c>
      <c r="BM66" s="141" t="s">
        <v>203</v>
      </c>
      <c r="BN66" s="141" t="s">
        <v>203</v>
      </c>
      <c r="BO66" s="141" t="s">
        <v>203</v>
      </c>
      <c r="BP66" s="141" t="s">
        <v>203</v>
      </c>
      <c r="BQ66" s="141" t="s">
        <v>203</v>
      </c>
      <c r="BR66" s="141" t="s">
        <v>203</v>
      </c>
      <c r="BS66" s="141" t="s">
        <v>203</v>
      </c>
      <c r="BT66" s="141" t="s">
        <v>203</v>
      </c>
      <c r="BU66" s="141" t="s">
        <v>203</v>
      </c>
      <c r="BV66" s="141" t="s">
        <v>203</v>
      </c>
      <c r="BW66" s="141" t="s">
        <v>203</v>
      </c>
      <c r="BX66" s="141" t="s">
        <v>203</v>
      </c>
    </row>
    <row r="67" spans="1:76" ht="32" hidden="1" outlineLevel="1">
      <c r="A67" s="6" t="s">
        <v>108</v>
      </c>
      <c r="B67" s="5" t="s">
        <v>109</v>
      </c>
      <c r="C67" s="254" t="s">
        <v>203</v>
      </c>
      <c r="D67" s="254" t="s">
        <v>203</v>
      </c>
      <c r="E67" s="141" t="s">
        <v>203</v>
      </c>
      <c r="F67" s="141" t="s">
        <v>203</v>
      </c>
      <c r="G67" s="141" t="s">
        <v>203</v>
      </c>
      <c r="H67" s="141" t="s">
        <v>203</v>
      </c>
      <c r="I67" s="141" t="s">
        <v>203</v>
      </c>
      <c r="J67" s="141" t="s">
        <v>203</v>
      </c>
      <c r="K67" s="141" t="s">
        <v>203</v>
      </c>
      <c r="L67" s="141" t="s">
        <v>203</v>
      </c>
      <c r="M67" s="141" t="s">
        <v>203</v>
      </c>
      <c r="N67" s="141" t="s">
        <v>203</v>
      </c>
      <c r="O67" s="141" t="s">
        <v>203</v>
      </c>
      <c r="P67" s="141" t="s">
        <v>203</v>
      </c>
      <c r="Q67" s="141" t="s">
        <v>203</v>
      </c>
      <c r="R67" s="141" t="s">
        <v>203</v>
      </c>
      <c r="S67" s="141" t="s">
        <v>203</v>
      </c>
      <c r="T67" s="141" t="s">
        <v>203</v>
      </c>
      <c r="U67" s="254" t="s">
        <v>203</v>
      </c>
      <c r="V67" s="254" t="s">
        <v>203</v>
      </c>
      <c r="W67" s="254" t="s">
        <v>203</v>
      </c>
      <c r="X67" s="254" t="s">
        <v>203</v>
      </c>
      <c r="Y67" s="254" t="s">
        <v>203</v>
      </c>
      <c r="Z67" s="254" t="s">
        <v>203</v>
      </c>
      <c r="AA67" s="141" t="s">
        <v>203</v>
      </c>
      <c r="AB67" s="141" t="s">
        <v>203</v>
      </c>
      <c r="AC67" s="141" t="s">
        <v>203</v>
      </c>
      <c r="AD67" s="141" t="s">
        <v>203</v>
      </c>
      <c r="AE67" s="141" t="s">
        <v>203</v>
      </c>
      <c r="AF67" s="141" t="s">
        <v>203</v>
      </c>
      <c r="AG67" s="141" t="s">
        <v>203</v>
      </c>
      <c r="AH67" s="141" t="s">
        <v>203</v>
      </c>
      <c r="AI67" s="141" t="s">
        <v>203</v>
      </c>
      <c r="AJ67" s="141" t="s">
        <v>203</v>
      </c>
      <c r="AK67" s="141" t="s">
        <v>203</v>
      </c>
      <c r="AL67" s="141" t="s">
        <v>203</v>
      </c>
      <c r="AM67" s="141" t="s">
        <v>203</v>
      </c>
      <c r="AN67" s="141" t="s">
        <v>203</v>
      </c>
      <c r="AO67" s="141" t="s">
        <v>203</v>
      </c>
      <c r="AP67" s="141" t="s">
        <v>203</v>
      </c>
      <c r="AQ67" s="141" t="s">
        <v>203</v>
      </c>
      <c r="AR67" s="141" t="s">
        <v>203</v>
      </c>
      <c r="AS67" s="141" t="s">
        <v>203</v>
      </c>
      <c r="AT67" s="141" t="s">
        <v>203</v>
      </c>
      <c r="AU67" s="141" t="s">
        <v>203</v>
      </c>
      <c r="AV67" s="254" t="s">
        <v>203</v>
      </c>
      <c r="AW67" s="254" t="s">
        <v>203</v>
      </c>
      <c r="AX67" s="254" t="s">
        <v>203</v>
      </c>
      <c r="AY67" s="254" t="s">
        <v>203</v>
      </c>
      <c r="AZ67" s="254" t="s">
        <v>203</v>
      </c>
      <c r="BA67" s="254" t="s">
        <v>203</v>
      </c>
      <c r="BB67" s="254" t="s">
        <v>203</v>
      </c>
      <c r="BC67" s="141" t="s">
        <v>203</v>
      </c>
      <c r="BD67" s="141" t="s">
        <v>203</v>
      </c>
      <c r="BE67" s="141" t="s">
        <v>203</v>
      </c>
      <c r="BF67" s="141" t="s">
        <v>203</v>
      </c>
      <c r="BG67" s="141" t="s">
        <v>203</v>
      </c>
      <c r="BH67" s="141" t="s">
        <v>203</v>
      </c>
      <c r="BI67" s="141" t="s">
        <v>203</v>
      </c>
      <c r="BJ67" s="141" t="s">
        <v>203</v>
      </c>
      <c r="BK67" s="141" t="s">
        <v>203</v>
      </c>
      <c r="BL67" s="141" t="s">
        <v>203</v>
      </c>
      <c r="BM67" s="141" t="s">
        <v>203</v>
      </c>
      <c r="BN67" s="141" t="s">
        <v>203</v>
      </c>
      <c r="BO67" s="141" t="s">
        <v>203</v>
      </c>
      <c r="BP67" s="141" t="s">
        <v>203</v>
      </c>
      <c r="BQ67" s="141" t="s">
        <v>203</v>
      </c>
      <c r="BR67" s="141" t="s">
        <v>203</v>
      </c>
      <c r="BS67" s="141" t="s">
        <v>203</v>
      </c>
      <c r="BT67" s="141" t="s">
        <v>203</v>
      </c>
      <c r="BU67" s="141" t="s">
        <v>203</v>
      </c>
      <c r="BV67" s="141" t="s">
        <v>203</v>
      </c>
      <c r="BW67" s="141" t="s">
        <v>203</v>
      </c>
      <c r="BX67" s="141" t="s">
        <v>203</v>
      </c>
    </row>
    <row r="68" spans="1:76" ht="32" hidden="1" outlineLevel="1">
      <c r="A68" s="6" t="s">
        <v>110</v>
      </c>
      <c r="B68" s="5" t="s">
        <v>111</v>
      </c>
      <c r="C68" s="254" t="s">
        <v>203</v>
      </c>
      <c r="D68" s="254" t="s">
        <v>203</v>
      </c>
      <c r="E68" s="141" t="s">
        <v>203</v>
      </c>
      <c r="F68" s="141" t="s">
        <v>203</v>
      </c>
      <c r="G68" s="141" t="s">
        <v>203</v>
      </c>
      <c r="H68" s="141" t="s">
        <v>203</v>
      </c>
      <c r="I68" s="141" t="s">
        <v>203</v>
      </c>
      <c r="J68" s="141" t="s">
        <v>203</v>
      </c>
      <c r="K68" s="141" t="s">
        <v>203</v>
      </c>
      <c r="L68" s="141" t="s">
        <v>203</v>
      </c>
      <c r="M68" s="141" t="s">
        <v>203</v>
      </c>
      <c r="N68" s="141" t="s">
        <v>203</v>
      </c>
      <c r="O68" s="141" t="s">
        <v>203</v>
      </c>
      <c r="P68" s="141" t="s">
        <v>203</v>
      </c>
      <c r="Q68" s="141" t="s">
        <v>203</v>
      </c>
      <c r="R68" s="141" t="s">
        <v>203</v>
      </c>
      <c r="S68" s="141" t="s">
        <v>203</v>
      </c>
      <c r="T68" s="141" t="s">
        <v>203</v>
      </c>
      <c r="U68" s="254" t="s">
        <v>203</v>
      </c>
      <c r="V68" s="254" t="s">
        <v>203</v>
      </c>
      <c r="W68" s="254" t="s">
        <v>203</v>
      </c>
      <c r="X68" s="254" t="s">
        <v>203</v>
      </c>
      <c r="Y68" s="254" t="s">
        <v>203</v>
      </c>
      <c r="Z68" s="254" t="s">
        <v>203</v>
      </c>
      <c r="AA68" s="141" t="s">
        <v>203</v>
      </c>
      <c r="AB68" s="141" t="s">
        <v>203</v>
      </c>
      <c r="AC68" s="141" t="s">
        <v>203</v>
      </c>
      <c r="AD68" s="141" t="s">
        <v>203</v>
      </c>
      <c r="AE68" s="141" t="s">
        <v>203</v>
      </c>
      <c r="AF68" s="141" t="s">
        <v>203</v>
      </c>
      <c r="AG68" s="141" t="s">
        <v>203</v>
      </c>
      <c r="AH68" s="141" t="s">
        <v>203</v>
      </c>
      <c r="AI68" s="141" t="s">
        <v>203</v>
      </c>
      <c r="AJ68" s="141" t="s">
        <v>203</v>
      </c>
      <c r="AK68" s="141" t="s">
        <v>203</v>
      </c>
      <c r="AL68" s="141" t="s">
        <v>203</v>
      </c>
      <c r="AM68" s="141" t="s">
        <v>203</v>
      </c>
      <c r="AN68" s="141" t="s">
        <v>203</v>
      </c>
      <c r="AO68" s="141" t="s">
        <v>203</v>
      </c>
      <c r="AP68" s="141" t="s">
        <v>203</v>
      </c>
      <c r="AQ68" s="141" t="s">
        <v>203</v>
      </c>
      <c r="AR68" s="141" t="s">
        <v>203</v>
      </c>
      <c r="AS68" s="141" t="s">
        <v>203</v>
      </c>
      <c r="AT68" s="141" t="s">
        <v>203</v>
      </c>
      <c r="AU68" s="141" t="s">
        <v>203</v>
      </c>
      <c r="AV68" s="254" t="s">
        <v>203</v>
      </c>
      <c r="AW68" s="254" t="s">
        <v>203</v>
      </c>
      <c r="AX68" s="254" t="s">
        <v>203</v>
      </c>
      <c r="AY68" s="254" t="s">
        <v>203</v>
      </c>
      <c r="AZ68" s="254" t="s">
        <v>203</v>
      </c>
      <c r="BA68" s="254" t="s">
        <v>203</v>
      </c>
      <c r="BB68" s="254" t="s">
        <v>203</v>
      </c>
      <c r="BC68" s="141" t="s">
        <v>203</v>
      </c>
      <c r="BD68" s="141" t="s">
        <v>203</v>
      </c>
      <c r="BE68" s="141" t="s">
        <v>203</v>
      </c>
      <c r="BF68" s="141" t="s">
        <v>203</v>
      </c>
      <c r="BG68" s="141" t="s">
        <v>203</v>
      </c>
      <c r="BH68" s="141" t="s">
        <v>203</v>
      </c>
      <c r="BI68" s="141" t="s">
        <v>203</v>
      </c>
      <c r="BJ68" s="141" t="s">
        <v>203</v>
      </c>
      <c r="BK68" s="141" t="s">
        <v>203</v>
      </c>
      <c r="BL68" s="141" t="s">
        <v>203</v>
      </c>
      <c r="BM68" s="141" t="s">
        <v>203</v>
      </c>
      <c r="BN68" s="141" t="s">
        <v>203</v>
      </c>
      <c r="BO68" s="141" t="s">
        <v>203</v>
      </c>
      <c r="BP68" s="141" t="s">
        <v>203</v>
      </c>
      <c r="BQ68" s="141" t="s">
        <v>203</v>
      </c>
      <c r="BR68" s="141" t="s">
        <v>203</v>
      </c>
      <c r="BS68" s="141" t="s">
        <v>203</v>
      </c>
      <c r="BT68" s="141" t="s">
        <v>203</v>
      </c>
      <c r="BU68" s="141" t="s">
        <v>203</v>
      </c>
      <c r="BV68" s="141" t="s">
        <v>203</v>
      </c>
      <c r="BW68" s="141" t="s">
        <v>203</v>
      </c>
      <c r="BX68" s="141" t="s">
        <v>203</v>
      </c>
    </row>
    <row r="69" spans="1:76" ht="32" hidden="1" outlineLevel="1">
      <c r="A69" s="6" t="s">
        <v>112</v>
      </c>
      <c r="B69" s="5" t="s">
        <v>113</v>
      </c>
      <c r="C69" s="254" t="s">
        <v>203</v>
      </c>
      <c r="D69" s="254" t="s">
        <v>203</v>
      </c>
      <c r="E69" s="141" t="s">
        <v>203</v>
      </c>
      <c r="F69" s="141" t="s">
        <v>203</v>
      </c>
      <c r="G69" s="141" t="s">
        <v>203</v>
      </c>
      <c r="H69" s="141" t="s">
        <v>203</v>
      </c>
      <c r="I69" s="141" t="s">
        <v>203</v>
      </c>
      <c r="J69" s="141" t="s">
        <v>203</v>
      </c>
      <c r="K69" s="141" t="s">
        <v>203</v>
      </c>
      <c r="L69" s="141" t="s">
        <v>203</v>
      </c>
      <c r="M69" s="141" t="s">
        <v>203</v>
      </c>
      <c r="N69" s="141" t="s">
        <v>203</v>
      </c>
      <c r="O69" s="141" t="s">
        <v>203</v>
      </c>
      <c r="P69" s="141" t="s">
        <v>203</v>
      </c>
      <c r="Q69" s="141" t="s">
        <v>203</v>
      </c>
      <c r="R69" s="141" t="s">
        <v>203</v>
      </c>
      <c r="S69" s="141" t="s">
        <v>203</v>
      </c>
      <c r="T69" s="141" t="s">
        <v>203</v>
      </c>
      <c r="U69" s="254" t="s">
        <v>203</v>
      </c>
      <c r="V69" s="254" t="s">
        <v>203</v>
      </c>
      <c r="W69" s="254" t="s">
        <v>203</v>
      </c>
      <c r="X69" s="254" t="s">
        <v>203</v>
      </c>
      <c r="Y69" s="254" t="s">
        <v>203</v>
      </c>
      <c r="Z69" s="254" t="s">
        <v>203</v>
      </c>
      <c r="AA69" s="141" t="s">
        <v>203</v>
      </c>
      <c r="AB69" s="141" t="s">
        <v>203</v>
      </c>
      <c r="AC69" s="141" t="s">
        <v>203</v>
      </c>
      <c r="AD69" s="141" t="s">
        <v>203</v>
      </c>
      <c r="AE69" s="141" t="s">
        <v>203</v>
      </c>
      <c r="AF69" s="141" t="s">
        <v>203</v>
      </c>
      <c r="AG69" s="141" t="s">
        <v>203</v>
      </c>
      <c r="AH69" s="141" t="s">
        <v>203</v>
      </c>
      <c r="AI69" s="141" t="s">
        <v>203</v>
      </c>
      <c r="AJ69" s="141" t="s">
        <v>203</v>
      </c>
      <c r="AK69" s="141" t="s">
        <v>203</v>
      </c>
      <c r="AL69" s="141" t="s">
        <v>203</v>
      </c>
      <c r="AM69" s="141" t="s">
        <v>203</v>
      </c>
      <c r="AN69" s="141" t="s">
        <v>203</v>
      </c>
      <c r="AO69" s="141" t="s">
        <v>203</v>
      </c>
      <c r="AP69" s="141" t="s">
        <v>203</v>
      </c>
      <c r="AQ69" s="141" t="s">
        <v>203</v>
      </c>
      <c r="AR69" s="141" t="s">
        <v>203</v>
      </c>
      <c r="AS69" s="141" t="s">
        <v>203</v>
      </c>
      <c r="AT69" s="141" t="s">
        <v>203</v>
      </c>
      <c r="AU69" s="141" t="s">
        <v>203</v>
      </c>
      <c r="AV69" s="254" t="s">
        <v>203</v>
      </c>
      <c r="AW69" s="254" t="s">
        <v>203</v>
      </c>
      <c r="AX69" s="254" t="s">
        <v>203</v>
      </c>
      <c r="AY69" s="254" t="s">
        <v>203</v>
      </c>
      <c r="AZ69" s="254" t="s">
        <v>203</v>
      </c>
      <c r="BA69" s="254" t="s">
        <v>203</v>
      </c>
      <c r="BB69" s="254" t="s">
        <v>203</v>
      </c>
      <c r="BC69" s="141" t="s">
        <v>203</v>
      </c>
      <c r="BD69" s="141" t="s">
        <v>203</v>
      </c>
      <c r="BE69" s="141" t="s">
        <v>203</v>
      </c>
      <c r="BF69" s="141" t="s">
        <v>203</v>
      </c>
      <c r="BG69" s="141" t="s">
        <v>203</v>
      </c>
      <c r="BH69" s="141" t="s">
        <v>203</v>
      </c>
      <c r="BI69" s="141" t="s">
        <v>203</v>
      </c>
      <c r="BJ69" s="141" t="s">
        <v>203</v>
      </c>
      <c r="BK69" s="141" t="s">
        <v>203</v>
      </c>
      <c r="BL69" s="141" t="s">
        <v>203</v>
      </c>
      <c r="BM69" s="141" t="s">
        <v>203</v>
      </c>
      <c r="BN69" s="141" t="s">
        <v>203</v>
      </c>
      <c r="BO69" s="141" t="s">
        <v>203</v>
      </c>
      <c r="BP69" s="141" t="s">
        <v>203</v>
      </c>
      <c r="BQ69" s="141" t="s">
        <v>203</v>
      </c>
      <c r="BR69" s="141" t="s">
        <v>203</v>
      </c>
      <c r="BS69" s="141" t="s">
        <v>203</v>
      </c>
      <c r="BT69" s="141" t="s">
        <v>203</v>
      </c>
      <c r="BU69" s="141" t="s">
        <v>203</v>
      </c>
      <c r="BV69" s="141" t="s">
        <v>203</v>
      </c>
      <c r="BW69" s="141" t="s">
        <v>203</v>
      </c>
      <c r="BX69" s="141" t="s">
        <v>203</v>
      </c>
    </row>
    <row r="70" spans="1:76" ht="48" hidden="1" outlineLevel="1">
      <c r="A70" s="6" t="s">
        <v>114</v>
      </c>
      <c r="B70" s="5" t="s">
        <v>115</v>
      </c>
      <c r="C70" s="254" t="s">
        <v>203</v>
      </c>
      <c r="D70" s="254" t="s">
        <v>203</v>
      </c>
      <c r="E70" s="141" t="s">
        <v>203</v>
      </c>
      <c r="F70" s="141" t="s">
        <v>203</v>
      </c>
      <c r="G70" s="141" t="s">
        <v>203</v>
      </c>
      <c r="H70" s="141" t="s">
        <v>203</v>
      </c>
      <c r="I70" s="141" t="s">
        <v>203</v>
      </c>
      <c r="J70" s="141" t="s">
        <v>203</v>
      </c>
      <c r="K70" s="141" t="s">
        <v>203</v>
      </c>
      <c r="L70" s="141" t="s">
        <v>203</v>
      </c>
      <c r="M70" s="141" t="s">
        <v>203</v>
      </c>
      <c r="N70" s="141" t="s">
        <v>203</v>
      </c>
      <c r="O70" s="141" t="s">
        <v>203</v>
      </c>
      <c r="P70" s="141" t="s">
        <v>203</v>
      </c>
      <c r="Q70" s="141" t="s">
        <v>203</v>
      </c>
      <c r="R70" s="141" t="s">
        <v>203</v>
      </c>
      <c r="S70" s="141" t="s">
        <v>203</v>
      </c>
      <c r="T70" s="141" t="s">
        <v>203</v>
      </c>
      <c r="U70" s="254" t="s">
        <v>203</v>
      </c>
      <c r="V70" s="254" t="s">
        <v>203</v>
      </c>
      <c r="W70" s="254" t="s">
        <v>203</v>
      </c>
      <c r="X70" s="254" t="s">
        <v>203</v>
      </c>
      <c r="Y70" s="254" t="s">
        <v>203</v>
      </c>
      <c r="Z70" s="254" t="s">
        <v>203</v>
      </c>
      <c r="AA70" s="141" t="s">
        <v>203</v>
      </c>
      <c r="AB70" s="141" t="s">
        <v>203</v>
      </c>
      <c r="AC70" s="141" t="s">
        <v>203</v>
      </c>
      <c r="AD70" s="141" t="s">
        <v>203</v>
      </c>
      <c r="AE70" s="141" t="s">
        <v>203</v>
      </c>
      <c r="AF70" s="141" t="s">
        <v>203</v>
      </c>
      <c r="AG70" s="141" t="s">
        <v>203</v>
      </c>
      <c r="AH70" s="141" t="s">
        <v>203</v>
      </c>
      <c r="AI70" s="141" t="s">
        <v>203</v>
      </c>
      <c r="AJ70" s="141" t="s">
        <v>203</v>
      </c>
      <c r="AK70" s="141" t="s">
        <v>203</v>
      </c>
      <c r="AL70" s="141" t="s">
        <v>203</v>
      </c>
      <c r="AM70" s="141" t="s">
        <v>203</v>
      </c>
      <c r="AN70" s="141" t="s">
        <v>203</v>
      </c>
      <c r="AO70" s="141" t="s">
        <v>203</v>
      </c>
      <c r="AP70" s="141" t="s">
        <v>203</v>
      </c>
      <c r="AQ70" s="141" t="s">
        <v>203</v>
      </c>
      <c r="AR70" s="141" t="s">
        <v>203</v>
      </c>
      <c r="AS70" s="141" t="s">
        <v>203</v>
      </c>
      <c r="AT70" s="141" t="s">
        <v>203</v>
      </c>
      <c r="AU70" s="141" t="s">
        <v>203</v>
      </c>
      <c r="AV70" s="254" t="s">
        <v>203</v>
      </c>
      <c r="AW70" s="254" t="s">
        <v>203</v>
      </c>
      <c r="AX70" s="254" t="s">
        <v>203</v>
      </c>
      <c r="AY70" s="254" t="s">
        <v>203</v>
      </c>
      <c r="AZ70" s="254" t="s">
        <v>203</v>
      </c>
      <c r="BA70" s="254" t="s">
        <v>203</v>
      </c>
      <c r="BB70" s="254" t="s">
        <v>203</v>
      </c>
      <c r="BC70" s="141" t="s">
        <v>203</v>
      </c>
      <c r="BD70" s="141" t="s">
        <v>203</v>
      </c>
      <c r="BE70" s="141" t="s">
        <v>203</v>
      </c>
      <c r="BF70" s="141" t="s">
        <v>203</v>
      </c>
      <c r="BG70" s="141" t="s">
        <v>203</v>
      </c>
      <c r="BH70" s="141" t="s">
        <v>203</v>
      </c>
      <c r="BI70" s="141" t="s">
        <v>203</v>
      </c>
      <c r="BJ70" s="141" t="s">
        <v>203</v>
      </c>
      <c r="BK70" s="141" t="s">
        <v>203</v>
      </c>
      <c r="BL70" s="141" t="s">
        <v>203</v>
      </c>
      <c r="BM70" s="141" t="s">
        <v>203</v>
      </c>
      <c r="BN70" s="141" t="s">
        <v>203</v>
      </c>
      <c r="BO70" s="141" t="s">
        <v>203</v>
      </c>
      <c r="BP70" s="141" t="s">
        <v>203</v>
      </c>
      <c r="BQ70" s="141" t="s">
        <v>203</v>
      </c>
      <c r="BR70" s="141" t="s">
        <v>203</v>
      </c>
      <c r="BS70" s="141" t="s">
        <v>203</v>
      </c>
      <c r="BT70" s="141" t="s">
        <v>203</v>
      </c>
      <c r="BU70" s="141" t="s">
        <v>203</v>
      </c>
      <c r="BV70" s="141" t="s">
        <v>203</v>
      </c>
      <c r="BW70" s="141" t="s">
        <v>203</v>
      </c>
      <c r="BX70" s="141" t="s">
        <v>203</v>
      </c>
    </row>
    <row r="71" spans="1:76" ht="48" hidden="1" outlineLevel="1">
      <c r="A71" s="6" t="s">
        <v>116</v>
      </c>
      <c r="B71" s="5" t="s">
        <v>117</v>
      </c>
      <c r="C71" s="254" t="s">
        <v>203</v>
      </c>
      <c r="D71" s="254" t="s">
        <v>203</v>
      </c>
      <c r="E71" s="141" t="s">
        <v>203</v>
      </c>
      <c r="F71" s="141" t="s">
        <v>203</v>
      </c>
      <c r="G71" s="141" t="s">
        <v>203</v>
      </c>
      <c r="H71" s="141" t="s">
        <v>203</v>
      </c>
      <c r="I71" s="141" t="s">
        <v>203</v>
      </c>
      <c r="J71" s="141" t="s">
        <v>203</v>
      </c>
      <c r="K71" s="141" t="s">
        <v>203</v>
      </c>
      <c r="L71" s="141" t="s">
        <v>203</v>
      </c>
      <c r="M71" s="141" t="s">
        <v>203</v>
      </c>
      <c r="N71" s="141" t="s">
        <v>203</v>
      </c>
      <c r="O71" s="141" t="s">
        <v>203</v>
      </c>
      <c r="P71" s="141" t="s">
        <v>203</v>
      </c>
      <c r="Q71" s="141" t="s">
        <v>203</v>
      </c>
      <c r="R71" s="141" t="s">
        <v>203</v>
      </c>
      <c r="S71" s="141" t="s">
        <v>203</v>
      </c>
      <c r="T71" s="141" t="s">
        <v>203</v>
      </c>
      <c r="U71" s="254" t="s">
        <v>203</v>
      </c>
      <c r="V71" s="254" t="s">
        <v>203</v>
      </c>
      <c r="W71" s="254" t="s">
        <v>203</v>
      </c>
      <c r="X71" s="254" t="s">
        <v>203</v>
      </c>
      <c r="Y71" s="254" t="s">
        <v>203</v>
      </c>
      <c r="Z71" s="254" t="s">
        <v>203</v>
      </c>
      <c r="AA71" s="141" t="s">
        <v>203</v>
      </c>
      <c r="AB71" s="141" t="s">
        <v>203</v>
      </c>
      <c r="AC71" s="141" t="s">
        <v>203</v>
      </c>
      <c r="AD71" s="141" t="s">
        <v>203</v>
      </c>
      <c r="AE71" s="141" t="s">
        <v>203</v>
      </c>
      <c r="AF71" s="141" t="s">
        <v>203</v>
      </c>
      <c r="AG71" s="141" t="s">
        <v>203</v>
      </c>
      <c r="AH71" s="141" t="s">
        <v>203</v>
      </c>
      <c r="AI71" s="141" t="s">
        <v>203</v>
      </c>
      <c r="AJ71" s="141" t="s">
        <v>203</v>
      </c>
      <c r="AK71" s="141" t="s">
        <v>203</v>
      </c>
      <c r="AL71" s="141" t="s">
        <v>203</v>
      </c>
      <c r="AM71" s="141" t="s">
        <v>203</v>
      </c>
      <c r="AN71" s="141" t="s">
        <v>203</v>
      </c>
      <c r="AO71" s="141" t="s">
        <v>203</v>
      </c>
      <c r="AP71" s="141" t="s">
        <v>203</v>
      </c>
      <c r="AQ71" s="141" t="s">
        <v>203</v>
      </c>
      <c r="AR71" s="141" t="s">
        <v>203</v>
      </c>
      <c r="AS71" s="141" t="s">
        <v>203</v>
      </c>
      <c r="AT71" s="141" t="s">
        <v>203</v>
      </c>
      <c r="AU71" s="141" t="s">
        <v>203</v>
      </c>
      <c r="AV71" s="254" t="s">
        <v>203</v>
      </c>
      <c r="AW71" s="254" t="s">
        <v>203</v>
      </c>
      <c r="AX71" s="254" t="s">
        <v>203</v>
      </c>
      <c r="AY71" s="254" t="s">
        <v>203</v>
      </c>
      <c r="AZ71" s="254" t="s">
        <v>203</v>
      </c>
      <c r="BA71" s="254" t="s">
        <v>203</v>
      </c>
      <c r="BB71" s="254" t="s">
        <v>203</v>
      </c>
      <c r="BC71" s="141" t="s">
        <v>203</v>
      </c>
      <c r="BD71" s="141" t="s">
        <v>203</v>
      </c>
      <c r="BE71" s="141" t="s">
        <v>203</v>
      </c>
      <c r="BF71" s="141" t="s">
        <v>203</v>
      </c>
      <c r="BG71" s="141" t="s">
        <v>203</v>
      </c>
      <c r="BH71" s="141" t="s">
        <v>203</v>
      </c>
      <c r="BI71" s="141" t="s">
        <v>203</v>
      </c>
      <c r="BJ71" s="141" t="s">
        <v>203</v>
      </c>
      <c r="BK71" s="141" t="s">
        <v>203</v>
      </c>
      <c r="BL71" s="141" t="s">
        <v>203</v>
      </c>
      <c r="BM71" s="141" t="s">
        <v>203</v>
      </c>
      <c r="BN71" s="141" t="s">
        <v>203</v>
      </c>
      <c r="BO71" s="141" t="s">
        <v>203</v>
      </c>
      <c r="BP71" s="141" t="s">
        <v>203</v>
      </c>
      <c r="BQ71" s="141" t="s">
        <v>203</v>
      </c>
      <c r="BR71" s="141" t="s">
        <v>203</v>
      </c>
      <c r="BS71" s="141" t="s">
        <v>203</v>
      </c>
      <c r="BT71" s="141" t="s">
        <v>203</v>
      </c>
      <c r="BU71" s="141" t="s">
        <v>203</v>
      </c>
      <c r="BV71" s="141" t="s">
        <v>203</v>
      </c>
      <c r="BW71" s="141" t="s">
        <v>203</v>
      </c>
      <c r="BX71" s="141" t="s">
        <v>203</v>
      </c>
    </row>
    <row r="72" spans="1:76" ht="48" hidden="1" outlineLevel="1">
      <c r="A72" s="6" t="s">
        <v>118</v>
      </c>
      <c r="B72" s="5" t="s">
        <v>119</v>
      </c>
      <c r="C72" s="254" t="s">
        <v>203</v>
      </c>
      <c r="D72" s="254" t="s">
        <v>203</v>
      </c>
      <c r="E72" s="141" t="s">
        <v>203</v>
      </c>
      <c r="F72" s="141" t="s">
        <v>203</v>
      </c>
      <c r="G72" s="141" t="s">
        <v>203</v>
      </c>
      <c r="H72" s="141" t="s">
        <v>203</v>
      </c>
      <c r="I72" s="141" t="s">
        <v>203</v>
      </c>
      <c r="J72" s="141" t="s">
        <v>203</v>
      </c>
      <c r="K72" s="141" t="s">
        <v>203</v>
      </c>
      <c r="L72" s="141" t="s">
        <v>203</v>
      </c>
      <c r="M72" s="141" t="s">
        <v>203</v>
      </c>
      <c r="N72" s="141" t="s">
        <v>203</v>
      </c>
      <c r="O72" s="141" t="s">
        <v>203</v>
      </c>
      <c r="P72" s="141" t="s">
        <v>203</v>
      </c>
      <c r="Q72" s="141" t="s">
        <v>203</v>
      </c>
      <c r="R72" s="141" t="s">
        <v>203</v>
      </c>
      <c r="S72" s="141" t="s">
        <v>203</v>
      </c>
      <c r="T72" s="141" t="s">
        <v>203</v>
      </c>
      <c r="U72" s="254" t="s">
        <v>203</v>
      </c>
      <c r="V72" s="254" t="s">
        <v>203</v>
      </c>
      <c r="W72" s="254" t="s">
        <v>203</v>
      </c>
      <c r="X72" s="254" t="s">
        <v>203</v>
      </c>
      <c r="Y72" s="254" t="s">
        <v>203</v>
      </c>
      <c r="Z72" s="254" t="s">
        <v>203</v>
      </c>
      <c r="AA72" s="141" t="s">
        <v>203</v>
      </c>
      <c r="AB72" s="141" t="s">
        <v>203</v>
      </c>
      <c r="AC72" s="141" t="s">
        <v>203</v>
      </c>
      <c r="AD72" s="141" t="s">
        <v>203</v>
      </c>
      <c r="AE72" s="141" t="s">
        <v>203</v>
      </c>
      <c r="AF72" s="141" t="s">
        <v>203</v>
      </c>
      <c r="AG72" s="141" t="s">
        <v>203</v>
      </c>
      <c r="AH72" s="141" t="s">
        <v>203</v>
      </c>
      <c r="AI72" s="141" t="s">
        <v>203</v>
      </c>
      <c r="AJ72" s="141" t="s">
        <v>203</v>
      </c>
      <c r="AK72" s="141" t="s">
        <v>203</v>
      </c>
      <c r="AL72" s="141" t="s">
        <v>203</v>
      </c>
      <c r="AM72" s="141" t="s">
        <v>203</v>
      </c>
      <c r="AN72" s="141" t="s">
        <v>203</v>
      </c>
      <c r="AO72" s="141" t="s">
        <v>203</v>
      </c>
      <c r="AP72" s="141" t="s">
        <v>203</v>
      </c>
      <c r="AQ72" s="141" t="s">
        <v>203</v>
      </c>
      <c r="AR72" s="141" t="s">
        <v>203</v>
      </c>
      <c r="AS72" s="141" t="s">
        <v>203</v>
      </c>
      <c r="AT72" s="141" t="s">
        <v>203</v>
      </c>
      <c r="AU72" s="141" t="s">
        <v>203</v>
      </c>
      <c r="AV72" s="254" t="s">
        <v>203</v>
      </c>
      <c r="AW72" s="254" t="s">
        <v>203</v>
      </c>
      <c r="AX72" s="254" t="s">
        <v>203</v>
      </c>
      <c r="AY72" s="254" t="s">
        <v>203</v>
      </c>
      <c r="AZ72" s="254" t="s">
        <v>203</v>
      </c>
      <c r="BA72" s="254" t="s">
        <v>203</v>
      </c>
      <c r="BB72" s="254" t="s">
        <v>203</v>
      </c>
      <c r="BC72" s="141" t="s">
        <v>203</v>
      </c>
      <c r="BD72" s="141" t="s">
        <v>203</v>
      </c>
      <c r="BE72" s="141" t="s">
        <v>203</v>
      </c>
      <c r="BF72" s="141" t="s">
        <v>203</v>
      </c>
      <c r="BG72" s="141" t="s">
        <v>203</v>
      </c>
      <c r="BH72" s="141" t="s">
        <v>203</v>
      </c>
      <c r="BI72" s="141" t="s">
        <v>203</v>
      </c>
      <c r="BJ72" s="141" t="s">
        <v>203</v>
      </c>
      <c r="BK72" s="141" t="s">
        <v>203</v>
      </c>
      <c r="BL72" s="141" t="s">
        <v>203</v>
      </c>
      <c r="BM72" s="141" t="s">
        <v>203</v>
      </c>
      <c r="BN72" s="141" t="s">
        <v>203</v>
      </c>
      <c r="BO72" s="141" t="s">
        <v>203</v>
      </c>
      <c r="BP72" s="141" t="s">
        <v>203</v>
      </c>
      <c r="BQ72" s="141" t="s">
        <v>203</v>
      </c>
      <c r="BR72" s="141" t="s">
        <v>203</v>
      </c>
      <c r="BS72" s="141" t="s">
        <v>203</v>
      </c>
      <c r="BT72" s="141" t="s">
        <v>203</v>
      </c>
      <c r="BU72" s="141" t="s">
        <v>203</v>
      </c>
      <c r="BV72" s="141" t="s">
        <v>203</v>
      </c>
      <c r="BW72" s="141" t="s">
        <v>203</v>
      </c>
      <c r="BX72" s="141" t="s">
        <v>203</v>
      </c>
    </row>
    <row r="73" spans="1:76" s="30" customFormat="1" ht="32" collapsed="1">
      <c r="A73" s="6" t="s">
        <v>673</v>
      </c>
      <c r="B73" s="282" t="s">
        <v>120</v>
      </c>
      <c r="C73" s="201" t="s">
        <v>203</v>
      </c>
      <c r="D73" s="202">
        <f>D74</f>
        <v>2.6130211389830511</v>
      </c>
      <c r="E73" s="201" t="s">
        <v>203</v>
      </c>
      <c r="F73" s="201" t="s">
        <v>203</v>
      </c>
      <c r="G73" s="201" t="s">
        <v>203</v>
      </c>
      <c r="H73" s="201" t="s">
        <v>203</v>
      </c>
      <c r="I73" s="201" t="s">
        <v>203</v>
      </c>
      <c r="J73" s="201" t="s">
        <v>203</v>
      </c>
      <c r="K73" s="201" t="s">
        <v>203</v>
      </c>
      <c r="L73" s="201" t="s">
        <v>203</v>
      </c>
      <c r="M73" s="201" t="s">
        <v>203</v>
      </c>
      <c r="N73" s="201" t="s">
        <v>203</v>
      </c>
      <c r="O73" s="201" t="s">
        <v>203</v>
      </c>
      <c r="P73" s="201" t="s">
        <v>203</v>
      </c>
      <c r="Q73" s="201" t="s">
        <v>203</v>
      </c>
      <c r="R73" s="201" t="s">
        <v>203</v>
      </c>
      <c r="S73" s="201" t="s">
        <v>203</v>
      </c>
      <c r="T73" s="201" t="s">
        <v>203</v>
      </c>
      <c r="U73" s="291">
        <f>U74</f>
        <v>0</v>
      </c>
      <c r="V73" s="201">
        <f>V74</f>
        <v>0</v>
      </c>
      <c r="W73" s="201">
        <f t="shared" ref="W73:Z73" si="38">W74</f>
        <v>0</v>
      </c>
      <c r="X73" s="201">
        <f t="shared" si="38"/>
        <v>0</v>
      </c>
      <c r="Y73" s="201">
        <f t="shared" si="38"/>
        <v>0</v>
      </c>
      <c r="Z73" s="201">
        <f t="shared" si="38"/>
        <v>0</v>
      </c>
      <c r="AA73" s="201" t="s">
        <v>203</v>
      </c>
      <c r="AB73" s="201" t="s">
        <v>203</v>
      </c>
      <c r="AC73" s="201" t="s">
        <v>203</v>
      </c>
      <c r="AD73" s="201" t="s">
        <v>203</v>
      </c>
      <c r="AE73" s="201" t="s">
        <v>203</v>
      </c>
      <c r="AF73" s="201" t="s">
        <v>203</v>
      </c>
      <c r="AG73" s="201" t="s">
        <v>203</v>
      </c>
      <c r="AH73" s="201" t="s">
        <v>203</v>
      </c>
      <c r="AI73" s="291">
        <f>AI74</f>
        <v>2.6130211389830511</v>
      </c>
      <c r="AJ73" s="201">
        <f>AJ74</f>
        <v>0</v>
      </c>
      <c r="AK73" s="201">
        <f t="shared" ref="AK73:AN73" si="39">AK74</f>
        <v>0</v>
      </c>
      <c r="AL73" s="201">
        <f t="shared" si="39"/>
        <v>1.28</v>
      </c>
      <c r="AM73" s="201">
        <f t="shared" si="39"/>
        <v>0</v>
      </c>
      <c r="AN73" s="201">
        <f t="shared" si="39"/>
        <v>0</v>
      </c>
      <c r="AO73" s="201" t="s">
        <v>203</v>
      </c>
      <c r="AP73" s="201" t="s">
        <v>203</v>
      </c>
      <c r="AQ73" s="201" t="s">
        <v>203</v>
      </c>
      <c r="AR73" s="201" t="s">
        <v>203</v>
      </c>
      <c r="AS73" s="201" t="s">
        <v>203</v>
      </c>
      <c r="AT73" s="201" t="s">
        <v>203</v>
      </c>
      <c r="AU73" s="201" t="s">
        <v>203</v>
      </c>
      <c r="AV73" s="201" t="s">
        <v>203</v>
      </c>
      <c r="AW73" s="201" t="s">
        <v>203</v>
      </c>
      <c r="AX73" s="201" t="s">
        <v>203</v>
      </c>
      <c r="AY73" s="201" t="s">
        <v>203</v>
      </c>
      <c r="AZ73" s="201" t="s">
        <v>203</v>
      </c>
      <c r="BA73" s="201" t="s">
        <v>203</v>
      </c>
      <c r="BB73" s="201" t="s">
        <v>203</v>
      </c>
      <c r="BC73" s="201" t="s">
        <v>203</v>
      </c>
      <c r="BD73" s="201" t="s">
        <v>203</v>
      </c>
      <c r="BE73" s="201" t="s">
        <v>203</v>
      </c>
      <c r="BF73" s="201" t="s">
        <v>203</v>
      </c>
      <c r="BG73" s="201" t="s">
        <v>203</v>
      </c>
      <c r="BH73" s="201" t="s">
        <v>203</v>
      </c>
      <c r="BI73" s="201" t="s">
        <v>203</v>
      </c>
      <c r="BJ73" s="201" t="s">
        <v>203</v>
      </c>
      <c r="BK73" s="294">
        <f>BK74</f>
        <v>2.6130211389830511</v>
      </c>
      <c r="BL73" s="294">
        <f t="shared" ref="BL73:BP73" si="40">BL74</f>
        <v>0</v>
      </c>
      <c r="BM73" s="294">
        <f t="shared" si="40"/>
        <v>0</v>
      </c>
      <c r="BN73" s="294">
        <f t="shared" si="40"/>
        <v>1.28</v>
      </c>
      <c r="BO73" s="294">
        <f t="shared" si="40"/>
        <v>0</v>
      </c>
      <c r="BP73" s="294">
        <f t="shared" si="40"/>
        <v>0</v>
      </c>
      <c r="BQ73" s="201" t="s">
        <v>203</v>
      </c>
      <c r="BR73" s="201" t="s">
        <v>203</v>
      </c>
      <c r="BS73" s="201" t="s">
        <v>203</v>
      </c>
      <c r="BT73" s="201" t="s">
        <v>203</v>
      </c>
      <c r="BU73" s="201" t="s">
        <v>203</v>
      </c>
      <c r="BV73" s="201" t="s">
        <v>203</v>
      </c>
      <c r="BW73" s="201" t="s">
        <v>203</v>
      </c>
      <c r="BX73" s="201" t="s">
        <v>203</v>
      </c>
    </row>
    <row r="74" spans="1:76" s="205" customFormat="1">
      <c r="A74" s="165" t="s">
        <v>674</v>
      </c>
      <c r="B74" s="183" t="str">
        <f>'Ф 3'!B71</f>
        <v>Строительство КЛ 6кВ от КТПН-БСО ул.Снеговая 42д до КТПН-347</v>
      </c>
      <c r="C74" s="199" t="s">
        <v>203</v>
      </c>
      <c r="D74" s="197">
        <f>'Ф 3'!AI71</f>
        <v>2.6130211389830511</v>
      </c>
      <c r="E74" s="199" t="s">
        <v>203</v>
      </c>
      <c r="F74" s="199" t="s">
        <v>203</v>
      </c>
      <c r="G74" s="199" t="s">
        <v>203</v>
      </c>
      <c r="H74" s="199" t="s">
        <v>203</v>
      </c>
      <c r="I74" s="199" t="s">
        <v>203</v>
      </c>
      <c r="J74" s="199" t="s">
        <v>203</v>
      </c>
      <c r="K74" s="199" t="s">
        <v>203</v>
      </c>
      <c r="L74" s="199" t="s">
        <v>203</v>
      </c>
      <c r="M74" s="199" t="s">
        <v>203</v>
      </c>
      <c r="N74" s="199" t="s">
        <v>203</v>
      </c>
      <c r="O74" s="199" t="s">
        <v>203</v>
      </c>
      <c r="P74" s="199" t="s">
        <v>203</v>
      </c>
      <c r="Q74" s="199" t="s">
        <v>203</v>
      </c>
      <c r="R74" s="199" t="s">
        <v>203</v>
      </c>
      <c r="S74" s="199" t="s">
        <v>203</v>
      </c>
      <c r="T74" s="199" t="s">
        <v>203</v>
      </c>
      <c r="U74" s="198">
        <v>0</v>
      </c>
      <c r="V74" s="199">
        <v>0</v>
      </c>
      <c r="W74" s="199">
        <v>0</v>
      </c>
      <c r="X74" s="199">
        <v>0</v>
      </c>
      <c r="Y74" s="199">
        <v>0</v>
      </c>
      <c r="Z74" s="199">
        <v>0</v>
      </c>
      <c r="AA74" s="199" t="s">
        <v>203</v>
      </c>
      <c r="AB74" s="199" t="s">
        <v>203</v>
      </c>
      <c r="AC74" s="199" t="s">
        <v>203</v>
      </c>
      <c r="AD74" s="199" t="s">
        <v>203</v>
      </c>
      <c r="AE74" s="199" t="s">
        <v>203</v>
      </c>
      <c r="AF74" s="199" t="s">
        <v>203</v>
      </c>
      <c r="AG74" s="199" t="s">
        <v>203</v>
      </c>
      <c r="AH74" s="199" t="s">
        <v>203</v>
      </c>
      <c r="AI74" s="197">
        <f>D74</f>
        <v>2.6130211389830511</v>
      </c>
      <c r="AJ74" s="199">
        <v>0</v>
      </c>
      <c r="AK74" s="199">
        <v>0</v>
      </c>
      <c r="AL74" s="199">
        <v>1.28</v>
      </c>
      <c r="AM74" s="199">
        <v>0</v>
      </c>
      <c r="AN74" s="199">
        <v>0</v>
      </c>
      <c r="AO74" s="199" t="s">
        <v>203</v>
      </c>
      <c r="AP74" s="199" t="s">
        <v>203</v>
      </c>
      <c r="AQ74" s="199" t="s">
        <v>203</v>
      </c>
      <c r="AR74" s="199" t="s">
        <v>203</v>
      </c>
      <c r="AS74" s="199" t="s">
        <v>203</v>
      </c>
      <c r="AT74" s="199" t="s">
        <v>203</v>
      </c>
      <c r="AU74" s="199" t="s">
        <v>203</v>
      </c>
      <c r="AV74" s="199" t="s">
        <v>203</v>
      </c>
      <c r="AW74" s="198">
        <v>0</v>
      </c>
      <c r="AX74" s="199">
        <v>0</v>
      </c>
      <c r="AY74" s="199">
        <v>0</v>
      </c>
      <c r="AZ74" s="199">
        <v>0</v>
      </c>
      <c r="BA74" s="199">
        <v>0</v>
      </c>
      <c r="BB74" s="199">
        <v>0</v>
      </c>
      <c r="BC74" s="199" t="s">
        <v>203</v>
      </c>
      <c r="BD74" s="199" t="s">
        <v>203</v>
      </c>
      <c r="BE74" s="199" t="s">
        <v>203</v>
      </c>
      <c r="BF74" s="199" t="s">
        <v>203</v>
      </c>
      <c r="BG74" s="199" t="s">
        <v>203</v>
      </c>
      <c r="BH74" s="199" t="s">
        <v>203</v>
      </c>
      <c r="BI74" s="199" t="s">
        <v>203</v>
      </c>
      <c r="BJ74" s="199" t="s">
        <v>203</v>
      </c>
      <c r="BK74" s="198">
        <f>U74+AI74</f>
        <v>2.6130211389830511</v>
      </c>
      <c r="BL74" s="198">
        <f t="shared" ref="BL74" si="41">V74+AJ74</f>
        <v>0</v>
      </c>
      <c r="BM74" s="198">
        <f t="shared" ref="BM74" si="42">W74+AK74</f>
        <v>0</v>
      </c>
      <c r="BN74" s="198">
        <f t="shared" ref="BN74" si="43">X74+AL74</f>
        <v>1.28</v>
      </c>
      <c r="BO74" s="198">
        <f t="shared" ref="BO74" si="44">Y74+AM74</f>
        <v>0</v>
      </c>
      <c r="BP74" s="198">
        <f t="shared" ref="BP74" si="45">Z74+AN74</f>
        <v>0</v>
      </c>
      <c r="BQ74" s="199" t="s">
        <v>203</v>
      </c>
      <c r="BR74" s="199" t="s">
        <v>203</v>
      </c>
      <c r="BS74" s="199" t="s">
        <v>203</v>
      </c>
      <c r="BT74" s="199" t="s">
        <v>203</v>
      </c>
      <c r="BU74" s="199" t="s">
        <v>203</v>
      </c>
      <c r="BV74" s="199" t="s">
        <v>203</v>
      </c>
      <c r="BW74" s="199" t="s">
        <v>203</v>
      </c>
      <c r="BX74" s="199" t="s">
        <v>203</v>
      </c>
    </row>
    <row r="75" spans="1:76">
      <c r="A75" s="6" t="s">
        <v>121</v>
      </c>
      <c r="B75" s="75" t="s">
        <v>122</v>
      </c>
      <c r="C75" s="254" t="s">
        <v>203</v>
      </c>
      <c r="D75" s="254" t="s">
        <v>203</v>
      </c>
      <c r="E75" s="141" t="s">
        <v>203</v>
      </c>
      <c r="F75" s="141" t="s">
        <v>203</v>
      </c>
      <c r="G75" s="141" t="s">
        <v>203</v>
      </c>
      <c r="H75" s="141" t="s">
        <v>203</v>
      </c>
      <c r="I75" s="141" t="s">
        <v>203</v>
      </c>
      <c r="J75" s="141" t="s">
        <v>203</v>
      </c>
      <c r="K75" s="141" t="s">
        <v>203</v>
      </c>
      <c r="L75" s="141" t="s">
        <v>203</v>
      </c>
      <c r="M75" s="141" t="s">
        <v>203</v>
      </c>
      <c r="N75" s="141" t="s">
        <v>203</v>
      </c>
      <c r="O75" s="141" t="s">
        <v>203</v>
      </c>
      <c r="P75" s="141" t="s">
        <v>203</v>
      </c>
      <c r="Q75" s="141" t="s">
        <v>203</v>
      </c>
      <c r="R75" s="141" t="s">
        <v>203</v>
      </c>
      <c r="S75" s="141" t="s">
        <v>203</v>
      </c>
      <c r="T75" s="141" t="s">
        <v>203</v>
      </c>
      <c r="U75" s="254" t="s">
        <v>203</v>
      </c>
      <c r="V75" s="254" t="s">
        <v>203</v>
      </c>
      <c r="W75" s="254" t="s">
        <v>203</v>
      </c>
      <c r="X75" s="254" t="s">
        <v>203</v>
      </c>
      <c r="Y75" s="254" t="s">
        <v>203</v>
      </c>
      <c r="Z75" s="254" t="s">
        <v>203</v>
      </c>
      <c r="AA75" s="141" t="s">
        <v>203</v>
      </c>
      <c r="AB75" s="141" t="s">
        <v>203</v>
      </c>
      <c r="AC75" s="141" t="s">
        <v>203</v>
      </c>
      <c r="AD75" s="141" t="s">
        <v>203</v>
      </c>
      <c r="AE75" s="141" t="s">
        <v>203</v>
      </c>
      <c r="AF75" s="141" t="s">
        <v>203</v>
      </c>
      <c r="AG75" s="141" t="s">
        <v>203</v>
      </c>
      <c r="AH75" s="141" t="s">
        <v>203</v>
      </c>
      <c r="AI75" s="141" t="s">
        <v>203</v>
      </c>
      <c r="AJ75" s="141" t="s">
        <v>203</v>
      </c>
      <c r="AK75" s="141" t="s">
        <v>203</v>
      </c>
      <c r="AL75" s="141" t="s">
        <v>203</v>
      </c>
      <c r="AM75" s="141" t="s">
        <v>203</v>
      </c>
      <c r="AN75" s="141" t="s">
        <v>203</v>
      </c>
      <c r="AO75" s="141" t="s">
        <v>203</v>
      </c>
      <c r="AP75" s="141" t="s">
        <v>203</v>
      </c>
      <c r="AQ75" s="141" t="s">
        <v>203</v>
      </c>
      <c r="AR75" s="141" t="s">
        <v>203</v>
      </c>
      <c r="AS75" s="141" t="s">
        <v>203</v>
      </c>
      <c r="AT75" s="141" t="s">
        <v>203</v>
      </c>
      <c r="AU75" s="141" t="s">
        <v>203</v>
      </c>
      <c r="AV75" s="254" t="s">
        <v>203</v>
      </c>
      <c r="AW75" s="254" t="s">
        <v>203</v>
      </c>
      <c r="AX75" s="254" t="s">
        <v>203</v>
      </c>
      <c r="AY75" s="254" t="s">
        <v>203</v>
      </c>
      <c r="AZ75" s="254" t="s">
        <v>203</v>
      </c>
      <c r="BA75" s="254" t="s">
        <v>203</v>
      </c>
      <c r="BB75" s="254" t="s">
        <v>203</v>
      </c>
      <c r="BC75" s="141" t="s">
        <v>203</v>
      </c>
      <c r="BD75" s="141" t="s">
        <v>203</v>
      </c>
      <c r="BE75" s="141" t="s">
        <v>203</v>
      </c>
      <c r="BF75" s="141" t="s">
        <v>203</v>
      </c>
      <c r="BG75" s="141" t="s">
        <v>203</v>
      </c>
      <c r="BH75" s="141" t="s">
        <v>203</v>
      </c>
      <c r="BI75" s="141" t="s">
        <v>203</v>
      </c>
      <c r="BJ75" s="141" t="s">
        <v>203</v>
      </c>
      <c r="BK75" s="141" t="s">
        <v>203</v>
      </c>
      <c r="BL75" s="141" t="s">
        <v>203</v>
      </c>
      <c r="BM75" s="141" t="s">
        <v>203</v>
      </c>
      <c r="BN75" s="141" t="s">
        <v>203</v>
      </c>
      <c r="BO75" s="141" t="s">
        <v>203</v>
      </c>
      <c r="BP75" s="141" t="s">
        <v>203</v>
      </c>
      <c r="BQ75" s="141" t="s">
        <v>203</v>
      </c>
      <c r="BR75" s="141" t="s">
        <v>203</v>
      </c>
      <c r="BS75" s="141" t="s">
        <v>203</v>
      </c>
      <c r="BT75" s="141" t="s">
        <v>203</v>
      </c>
      <c r="BU75" s="141" t="s">
        <v>203</v>
      </c>
      <c r="BV75" s="141" t="s">
        <v>203</v>
      </c>
      <c r="BW75" s="141" t="s">
        <v>203</v>
      </c>
      <c r="BX75" s="141" t="s">
        <v>203</v>
      </c>
    </row>
  </sheetData>
  <mergeCells count="43">
    <mergeCell ref="T14:BW14"/>
    <mergeCell ref="A9:S9"/>
    <mergeCell ref="A4:S4"/>
    <mergeCell ref="A5:S5"/>
    <mergeCell ref="A6:S6"/>
    <mergeCell ref="A7:S7"/>
    <mergeCell ref="A8:S8"/>
    <mergeCell ref="A10:S10"/>
    <mergeCell ref="A11:S11"/>
    <mergeCell ref="A12:S12"/>
    <mergeCell ref="A13:BV13"/>
    <mergeCell ref="A14:A18"/>
    <mergeCell ref="B14:B18"/>
    <mergeCell ref="C14:C18"/>
    <mergeCell ref="D14:E16"/>
    <mergeCell ref="F14:S15"/>
    <mergeCell ref="D17:D18"/>
    <mergeCell ref="E17:E18"/>
    <mergeCell ref="G17:L17"/>
    <mergeCell ref="N17:S17"/>
    <mergeCell ref="U17:Z17"/>
    <mergeCell ref="AA16:AG16"/>
    <mergeCell ref="F16:L16"/>
    <mergeCell ref="M16:S16"/>
    <mergeCell ref="BC16:BI16"/>
    <mergeCell ref="AW17:BB17"/>
    <mergeCell ref="BD17:BI17"/>
    <mergeCell ref="BX14:BX18"/>
    <mergeCell ref="T15:AG15"/>
    <mergeCell ref="AH15:AU15"/>
    <mergeCell ref="BJ15:BW15"/>
    <mergeCell ref="AH16:AN16"/>
    <mergeCell ref="AO16:AU16"/>
    <mergeCell ref="BJ16:BP16"/>
    <mergeCell ref="BQ16:BW16"/>
    <mergeCell ref="T16:Z16"/>
    <mergeCell ref="BR17:BW17"/>
    <mergeCell ref="AB17:AG17"/>
    <mergeCell ref="AI17:AN17"/>
    <mergeCell ref="AP17:AU17"/>
    <mergeCell ref="BK17:BP17"/>
    <mergeCell ref="AV15:BI15"/>
    <mergeCell ref="AV16:BB16"/>
  </mergeCells>
  <pageMargins left="0.16" right="0.16" top="0.19" bottom="0.28999999999999998" header="0.11" footer="0.15"/>
  <pageSetup paperSize="8" scale="15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BWK77"/>
  <sheetViews>
    <sheetView zoomScale="80" zoomScaleNormal="80" workbookViewId="0">
      <selection activeCell="A4" sqref="A4:AL4"/>
    </sheetView>
  </sheetViews>
  <sheetFormatPr baseColWidth="10" defaultColWidth="9.1640625" defaultRowHeight="16" outlineLevelRow="1"/>
  <cols>
    <col min="1" max="1" width="13.33203125" style="15" customWidth="1"/>
    <col min="2" max="2" width="67.1640625" style="15" customWidth="1"/>
    <col min="3" max="3" width="15.83203125" style="15" customWidth="1"/>
    <col min="4" max="4" width="20.5" style="15" customWidth="1"/>
    <col min="5" max="5" width="7" style="15" customWidth="1"/>
    <col min="6" max="10" width="6.83203125" style="15" customWidth="1"/>
    <col min="11" max="11" width="20.5" style="15" customWidth="1"/>
    <col min="12" max="17" width="6.83203125" style="15" customWidth="1"/>
    <col min="18" max="18" width="20.5" style="15" customWidth="1"/>
    <col min="19" max="24" width="6.83203125" style="15" customWidth="1"/>
    <col min="25" max="25" width="20.5" style="15" customWidth="1"/>
    <col min="26" max="31" width="6.83203125" style="15" customWidth="1"/>
    <col min="32" max="32" width="20.5" style="15" customWidth="1"/>
    <col min="33" max="38" width="6.83203125" style="15" customWidth="1"/>
    <col min="39" max="1961" width="9.1640625" style="253"/>
    <col min="1962" max="16384" width="9.1640625" style="15"/>
  </cols>
  <sheetData>
    <row r="1" spans="1:38" ht="18">
      <c r="AL1" s="151" t="s">
        <v>346</v>
      </c>
    </row>
    <row r="2" spans="1:38" ht="18">
      <c r="AL2" s="153" t="s">
        <v>0</v>
      </c>
    </row>
    <row r="3" spans="1:38" ht="18">
      <c r="AL3" s="153" t="s">
        <v>1</v>
      </c>
    </row>
    <row r="4" spans="1:38" ht="18">
      <c r="A4" s="431" t="s">
        <v>347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</row>
    <row r="5" spans="1:38" ht="18">
      <c r="A5" s="380" t="s">
        <v>672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</row>
    <row r="7" spans="1:38" ht="18">
      <c r="A7" s="374" t="s">
        <v>631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</row>
    <row r="8" spans="1:38">
      <c r="A8" s="377" t="s">
        <v>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</row>
    <row r="9" spans="1:38">
      <c r="A9" s="200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</row>
    <row r="10" spans="1:38">
      <c r="A10" s="376" t="s">
        <v>638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</row>
    <row r="11" spans="1:38" ht="18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</row>
    <row r="12" spans="1:38" ht="18">
      <c r="A12" s="422" t="s">
        <v>327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</row>
    <row r="13" spans="1:38">
      <c r="A13" s="423" t="s">
        <v>5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</row>
    <row r="14" spans="1:38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</row>
    <row r="15" spans="1:38">
      <c r="A15" s="415" t="s">
        <v>6</v>
      </c>
      <c r="B15" s="415" t="s">
        <v>7</v>
      </c>
      <c r="C15" s="415" t="s">
        <v>8</v>
      </c>
      <c r="D15" s="419" t="s">
        <v>386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</row>
    <row r="16" spans="1:38">
      <c r="A16" s="415"/>
      <c r="B16" s="415"/>
      <c r="C16" s="415"/>
      <c r="D16" s="419" t="s">
        <v>348</v>
      </c>
      <c r="E16" s="419"/>
      <c r="F16" s="419"/>
      <c r="G16" s="419"/>
      <c r="H16" s="419"/>
      <c r="I16" s="419"/>
      <c r="J16" s="419"/>
      <c r="K16" s="419" t="s">
        <v>349</v>
      </c>
      <c r="L16" s="419"/>
      <c r="M16" s="419"/>
      <c r="N16" s="419"/>
      <c r="O16" s="419"/>
      <c r="P16" s="419"/>
      <c r="Q16" s="419"/>
      <c r="R16" s="419" t="s">
        <v>350</v>
      </c>
      <c r="S16" s="419"/>
      <c r="T16" s="419"/>
      <c r="U16" s="419"/>
      <c r="V16" s="419"/>
      <c r="W16" s="419"/>
      <c r="X16" s="419"/>
      <c r="Y16" s="419" t="s">
        <v>351</v>
      </c>
      <c r="Z16" s="419"/>
      <c r="AA16" s="419"/>
      <c r="AB16" s="419"/>
      <c r="AC16" s="419"/>
      <c r="AD16" s="419"/>
      <c r="AE16" s="419"/>
      <c r="AF16" s="415" t="s">
        <v>387</v>
      </c>
      <c r="AG16" s="415"/>
      <c r="AH16" s="415"/>
      <c r="AI16" s="415"/>
      <c r="AJ16" s="415"/>
      <c r="AK16" s="415"/>
      <c r="AL16" s="415"/>
    </row>
    <row r="17" spans="1:1961" ht="32">
      <c r="A17" s="415"/>
      <c r="B17" s="415"/>
      <c r="C17" s="415"/>
      <c r="D17" s="123" t="s">
        <v>248</v>
      </c>
      <c r="E17" s="419" t="s">
        <v>249</v>
      </c>
      <c r="F17" s="419"/>
      <c r="G17" s="419"/>
      <c r="H17" s="419"/>
      <c r="I17" s="419"/>
      <c r="J17" s="419"/>
      <c r="K17" s="123" t="s">
        <v>248</v>
      </c>
      <c r="L17" s="415" t="s">
        <v>249</v>
      </c>
      <c r="M17" s="415"/>
      <c r="N17" s="415"/>
      <c r="O17" s="415"/>
      <c r="P17" s="415"/>
      <c r="Q17" s="415"/>
      <c r="R17" s="123" t="s">
        <v>248</v>
      </c>
      <c r="S17" s="415" t="s">
        <v>249</v>
      </c>
      <c r="T17" s="415"/>
      <c r="U17" s="415"/>
      <c r="V17" s="415"/>
      <c r="W17" s="415"/>
      <c r="X17" s="415"/>
      <c r="Y17" s="123" t="s">
        <v>248</v>
      </c>
      <c r="Z17" s="415" t="s">
        <v>249</v>
      </c>
      <c r="AA17" s="415"/>
      <c r="AB17" s="415"/>
      <c r="AC17" s="415"/>
      <c r="AD17" s="415"/>
      <c r="AE17" s="415"/>
      <c r="AF17" s="123" t="s">
        <v>248</v>
      </c>
      <c r="AG17" s="415" t="s">
        <v>249</v>
      </c>
      <c r="AH17" s="415"/>
      <c r="AI17" s="415"/>
      <c r="AJ17" s="415"/>
      <c r="AK17" s="415"/>
      <c r="AL17" s="415"/>
    </row>
    <row r="18" spans="1:1961" ht="65">
      <c r="A18" s="415"/>
      <c r="B18" s="415"/>
      <c r="C18" s="415"/>
      <c r="D18" s="118" t="s">
        <v>250</v>
      </c>
      <c r="E18" s="118" t="s">
        <v>250</v>
      </c>
      <c r="F18" s="53" t="s">
        <v>251</v>
      </c>
      <c r="G18" s="53" t="s">
        <v>252</v>
      </c>
      <c r="H18" s="53" t="s">
        <v>253</v>
      </c>
      <c r="I18" s="53" t="s">
        <v>254</v>
      </c>
      <c r="J18" s="53" t="s">
        <v>255</v>
      </c>
      <c r="K18" s="118" t="s">
        <v>250</v>
      </c>
      <c r="L18" s="118" t="s">
        <v>250</v>
      </c>
      <c r="M18" s="53" t="s">
        <v>251</v>
      </c>
      <c r="N18" s="53" t="s">
        <v>252</v>
      </c>
      <c r="O18" s="53" t="s">
        <v>253</v>
      </c>
      <c r="P18" s="53" t="s">
        <v>254</v>
      </c>
      <c r="Q18" s="53" t="s">
        <v>255</v>
      </c>
      <c r="R18" s="118" t="s">
        <v>250</v>
      </c>
      <c r="S18" s="118" t="s">
        <v>250</v>
      </c>
      <c r="T18" s="53" t="s">
        <v>251</v>
      </c>
      <c r="U18" s="53" t="s">
        <v>252</v>
      </c>
      <c r="V18" s="53" t="s">
        <v>253</v>
      </c>
      <c r="W18" s="53" t="s">
        <v>254</v>
      </c>
      <c r="X18" s="53" t="s">
        <v>255</v>
      </c>
      <c r="Y18" s="118" t="s">
        <v>250</v>
      </c>
      <c r="Z18" s="118" t="s">
        <v>250</v>
      </c>
      <c r="AA18" s="53" t="s">
        <v>251</v>
      </c>
      <c r="AB18" s="53" t="s">
        <v>252</v>
      </c>
      <c r="AC18" s="53" t="s">
        <v>253</v>
      </c>
      <c r="AD18" s="53" t="s">
        <v>254</v>
      </c>
      <c r="AE18" s="53" t="s">
        <v>255</v>
      </c>
      <c r="AF18" s="118" t="s">
        <v>250</v>
      </c>
      <c r="AG18" s="118" t="s">
        <v>250</v>
      </c>
      <c r="AH18" s="53" t="s">
        <v>251</v>
      </c>
      <c r="AI18" s="53" t="s">
        <v>252</v>
      </c>
      <c r="AJ18" s="53" t="s">
        <v>253</v>
      </c>
      <c r="AK18" s="53" t="s">
        <v>254</v>
      </c>
      <c r="AL18" s="53" t="s">
        <v>255</v>
      </c>
    </row>
    <row r="19" spans="1:1961">
      <c r="A19" s="124">
        <v>1</v>
      </c>
      <c r="B19" s="124">
        <v>2</v>
      </c>
      <c r="C19" s="124">
        <v>3</v>
      </c>
      <c r="D19" s="54" t="s">
        <v>352</v>
      </c>
      <c r="E19" s="54" t="s">
        <v>353</v>
      </c>
      <c r="F19" s="54" t="s">
        <v>354</v>
      </c>
      <c r="G19" s="54" t="s">
        <v>355</v>
      </c>
      <c r="H19" s="54" t="s">
        <v>356</v>
      </c>
      <c r="I19" s="54" t="s">
        <v>357</v>
      </c>
      <c r="J19" s="54" t="s">
        <v>358</v>
      </c>
      <c r="K19" s="54" t="s">
        <v>359</v>
      </c>
      <c r="L19" s="54" t="s">
        <v>360</v>
      </c>
      <c r="M19" s="54" t="s">
        <v>361</v>
      </c>
      <c r="N19" s="54" t="s">
        <v>362</v>
      </c>
      <c r="O19" s="54" t="s">
        <v>363</v>
      </c>
      <c r="P19" s="54" t="s">
        <v>364</v>
      </c>
      <c r="Q19" s="54" t="s">
        <v>365</v>
      </c>
      <c r="R19" s="54" t="s">
        <v>366</v>
      </c>
      <c r="S19" s="54" t="s">
        <v>367</v>
      </c>
      <c r="T19" s="54" t="s">
        <v>368</v>
      </c>
      <c r="U19" s="54" t="s">
        <v>369</v>
      </c>
      <c r="V19" s="54" t="s">
        <v>370</v>
      </c>
      <c r="W19" s="54" t="s">
        <v>371</v>
      </c>
      <c r="X19" s="54" t="s">
        <v>372</v>
      </c>
      <c r="Y19" s="54" t="s">
        <v>373</v>
      </c>
      <c r="Z19" s="54" t="s">
        <v>374</v>
      </c>
      <c r="AA19" s="54" t="s">
        <v>375</v>
      </c>
      <c r="AB19" s="54" t="s">
        <v>376</v>
      </c>
      <c r="AC19" s="54" t="s">
        <v>377</v>
      </c>
      <c r="AD19" s="54" t="s">
        <v>378</v>
      </c>
      <c r="AE19" s="54" t="s">
        <v>379</v>
      </c>
      <c r="AF19" s="54" t="s">
        <v>380</v>
      </c>
      <c r="AG19" s="54" t="s">
        <v>381</v>
      </c>
      <c r="AH19" s="54" t="s">
        <v>382</v>
      </c>
      <c r="AI19" s="54" t="s">
        <v>383</v>
      </c>
      <c r="AJ19" s="54" t="s">
        <v>326</v>
      </c>
      <c r="AK19" s="54" t="s">
        <v>384</v>
      </c>
      <c r="AL19" s="54" t="s">
        <v>385</v>
      </c>
    </row>
    <row r="20" spans="1:1961">
      <c r="A20" s="72"/>
      <c r="B20" s="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1961" s="30" customFormat="1">
      <c r="A21" s="172" t="s">
        <v>30</v>
      </c>
      <c r="B21" s="173" t="s">
        <v>31</v>
      </c>
      <c r="C21" s="212" t="s">
        <v>203</v>
      </c>
      <c r="D21" s="242">
        <f>D30+D50+D73</f>
        <v>0</v>
      </c>
      <c r="E21" s="242">
        <f>E30+E50+E73</f>
        <v>0</v>
      </c>
      <c r="F21" s="242">
        <f t="shared" ref="F21:J21" si="0">F30+F50+F73</f>
        <v>0</v>
      </c>
      <c r="G21" s="242">
        <f t="shared" si="0"/>
        <v>0</v>
      </c>
      <c r="H21" s="242">
        <f t="shared" si="0"/>
        <v>0</v>
      </c>
      <c r="I21" s="242">
        <f t="shared" si="0"/>
        <v>0</v>
      </c>
      <c r="J21" s="242">
        <f t="shared" si="0"/>
        <v>0</v>
      </c>
      <c r="K21" s="212" t="s">
        <v>203</v>
      </c>
      <c r="L21" s="242">
        <f>L30+L50+L73</f>
        <v>0</v>
      </c>
      <c r="M21" s="242">
        <f t="shared" ref="M21:Q21" si="1">M30+M50+M73</f>
        <v>0</v>
      </c>
      <c r="N21" s="242">
        <f t="shared" si="1"/>
        <v>0</v>
      </c>
      <c r="O21" s="242">
        <f t="shared" si="1"/>
        <v>0</v>
      </c>
      <c r="P21" s="242">
        <f t="shared" si="1"/>
        <v>0</v>
      </c>
      <c r="Q21" s="242">
        <f t="shared" si="1"/>
        <v>0</v>
      </c>
      <c r="R21" s="212" t="s">
        <v>203</v>
      </c>
      <c r="S21" s="242">
        <f>S30+S50+S73</f>
        <v>2.6130211389830511</v>
      </c>
      <c r="T21" s="242">
        <f t="shared" ref="T21:X21" si="2">T30+T50+T73</f>
        <v>0</v>
      </c>
      <c r="U21" s="242">
        <f t="shared" si="2"/>
        <v>0</v>
      </c>
      <c r="V21" s="242">
        <f t="shared" si="2"/>
        <v>1.28</v>
      </c>
      <c r="W21" s="242">
        <f t="shared" si="2"/>
        <v>0</v>
      </c>
      <c r="X21" s="242">
        <f t="shared" si="2"/>
        <v>0</v>
      </c>
      <c r="Y21" s="212" t="s">
        <v>203</v>
      </c>
      <c r="Z21" s="242">
        <f>Z30+Z50+Z73</f>
        <v>2.2176099999999996</v>
      </c>
      <c r="AA21" s="242">
        <f t="shared" ref="AA21:AE21" si="3">AA30+AA50+AA73</f>
        <v>0.8</v>
      </c>
      <c r="AB21" s="242">
        <f t="shared" si="3"/>
        <v>0</v>
      </c>
      <c r="AC21" s="242">
        <f t="shared" si="3"/>
        <v>0</v>
      </c>
      <c r="AD21" s="242">
        <f t="shared" si="3"/>
        <v>0</v>
      </c>
      <c r="AE21" s="242">
        <f t="shared" si="3"/>
        <v>0</v>
      </c>
      <c r="AF21" s="212" t="s">
        <v>203</v>
      </c>
      <c r="AG21" s="242">
        <f>AG30+AG50+AG73</f>
        <v>4.8306311389830512</v>
      </c>
      <c r="AH21" s="242">
        <f t="shared" ref="AH21:AL21" si="4">AH30+AH50+AH73</f>
        <v>0.8</v>
      </c>
      <c r="AI21" s="242">
        <f t="shared" si="4"/>
        <v>0</v>
      </c>
      <c r="AJ21" s="242">
        <f t="shared" si="4"/>
        <v>1.28</v>
      </c>
      <c r="AK21" s="242">
        <f t="shared" si="4"/>
        <v>0</v>
      </c>
      <c r="AL21" s="242">
        <f t="shared" si="4"/>
        <v>0</v>
      </c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  <c r="IW21" s="253"/>
      <c r="IX21" s="253"/>
      <c r="IY21" s="253"/>
      <c r="IZ21" s="253"/>
      <c r="JA21" s="253"/>
      <c r="JB21" s="253"/>
      <c r="JC21" s="253"/>
      <c r="JD21" s="253"/>
      <c r="JE21" s="253"/>
      <c r="JF21" s="253"/>
      <c r="JG21" s="253"/>
      <c r="JH21" s="253"/>
      <c r="JI21" s="253"/>
      <c r="JJ21" s="253"/>
      <c r="JK21" s="253"/>
      <c r="JL21" s="253"/>
      <c r="JM21" s="253"/>
      <c r="JN21" s="253"/>
      <c r="JO21" s="253"/>
      <c r="JP21" s="253"/>
      <c r="JQ21" s="253"/>
      <c r="JR21" s="253"/>
      <c r="JS21" s="253"/>
      <c r="JT21" s="253"/>
      <c r="JU21" s="253"/>
      <c r="JV21" s="253"/>
      <c r="JW21" s="253"/>
      <c r="JX21" s="253"/>
      <c r="JY21" s="253"/>
      <c r="JZ21" s="253"/>
      <c r="KA21" s="253"/>
      <c r="KB21" s="253"/>
      <c r="KC21" s="253"/>
      <c r="KD21" s="253"/>
      <c r="KE21" s="253"/>
      <c r="KF21" s="253"/>
      <c r="KG21" s="253"/>
      <c r="KH21" s="253"/>
      <c r="KI21" s="253"/>
      <c r="KJ21" s="253"/>
      <c r="KK21" s="253"/>
      <c r="KL21" s="253"/>
      <c r="KM21" s="253"/>
      <c r="KN21" s="253"/>
      <c r="KO21" s="253"/>
      <c r="KP21" s="253"/>
      <c r="KQ21" s="253"/>
      <c r="KR21" s="253"/>
      <c r="KS21" s="253"/>
      <c r="KT21" s="253"/>
      <c r="KU21" s="253"/>
      <c r="KV21" s="253"/>
      <c r="KW21" s="253"/>
      <c r="KX21" s="253"/>
      <c r="KY21" s="253"/>
      <c r="KZ21" s="253"/>
      <c r="LA21" s="253"/>
      <c r="LB21" s="253"/>
      <c r="LC21" s="253"/>
      <c r="LD21" s="253"/>
      <c r="LE21" s="253"/>
      <c r="LF21" s="253"/>
      <c r="LG21" s="253"/>
      <c r="LH21" s="253"/>
      <c r="LI21" s="253"/>
      <c r="LJ21" s="253"/>
      <c r="LK21" s="253"/>
      <c r="LL21" s="253"/>
      <c r="LM21" s="253"/>
      <c r="LN21" s="253"/>
      <c r="LO21" s="253"/>
      <c r="LP21" s="253"/>
      <c r="LQ21" s="253"/>
      <c r="LR21" s="253"/>
      <c r="LS21" s="253"/>
      <c r="LT21" s="253"/>
      <c r="LU21" s="253"/>
      <c r="LV21" s="253"/>
      <c r="LW21" s="253"/>
      <c r="LX21" s="253"/>
      <c r="LY21" s="253"/>
      <c r="LZ21" s="253"/>
      <c r="MA21" s="253"/>
      <c r="MB21" s="253"/>
      <c r="MC21" s="253"/>
      <c r="MD21" s="253"/>
      <c r="ME21" s="253"/>
      <c r="MF21" s="253"/>
      <c r="MG21" s="253"/>
      <c r="MH21" s="253"/>
      <c r="MI21" s="253"/>
      <c r="MJ21" s="253"/>
      <c r="MK21" s="253"/>
      <c r="ML21" s="253"/>
      <c r="MM21" s="253"/>
      <c r="MN21" s="253"/>
      <c r="MO21" s="253"/>
      <c r="MP21" s="253"/>
      <c r="MQ21" s="253"/>
      <c r="MR21" s="253"/>
      <c r="MS21" s="253"/>
      <c r="MT21" s="253"/>
      <c r="MU21" s="253"/>
      <c r="MV21" s="253"/>
      <c r="MW21" s="253"/>
      <c r="MX21" s="253"/>
      <c r="MY21" s="253"/>
      <c r="MZ21" s="253"/>
      <c r="NA21" s="253"/>
      <c r="NB21" s="253"/>
      <c r="NC21" s="253"/>
      <c r="ND21" s="253"/>
      <c r="NE21" s="253"/>
      <c r="NF21" s="253"/>
      <c r="NG21" s="253"/>
      <c r="NH21" s="253"/>
      <c r="NI21" s="253"/>
      <c r="NJ21" s="253"/>
      <c r="NK21" s="253"/>
      <c r="NL21" s="253"/>
      <c r="NM21" s="253"/>
      <c r="NN21" s="253"/>
      <c r="NO21" s="253"/>
      <c r="NP21" s="253"/>
      <c r="NQ21" s="253"/>
      <c r="NR21" s="253"/>
      <c r="NS21" s="253"/>
      <c r="NT21" s="253"/>
      <c r="NU21" s="253"/>
      <c r="NV21" s="253"/>
      <c r="NW21" s="253"/>
      <c r="NX21" s="253"/>
      <c r="NY21" s="253"/>
      <c r="NZ21" s="253"/>
      <c r="OA21" s="253"/>
      <c r="OB21" s="253"/>
      <c r="OC21" s="253"/>
      <c r="OD21" s="253"/>
      <c r="OE21" s="253"/>
      <c r="OF21" s="253"/>
      <c r="OG21" s="253"/>
      <c r="OH21" s="253"/>
      <c r="OI21" s="253"/>
      <c r="OJ21" s="253"/>
      <c r="OK21" s="253"/>
      <c r="OL21" s="253"/>
      <c r="OM21" s="253"/>
      <c r="ON21" s="253"/>
      <c r="OO21" s="253"/>
      <c r="OP21" s="253"/>
      <c r="OQ21" s="253"/>
      <c r="OR21" s="253"/>
      <c r="OS21" s="253"/>
      <c r="OT21" s="253"/>
      <c r="OU21" s="253"/>
      <c r="OV21" s="253"/>
      <c r="OW21" s="253"/>
      <c r="OX21" s="253"/>
      <c r="OY21" s="253"/>
      <c r="OZ21" s="253"/>
      <c r="PA21" s="253"/>
      <c r="PB21" s="253"/>
      <c r="PC21" s="253"/>
      <c r="PD21" s="253"/>
      <c r="PE21" s="253"/>
      <c r="PF21" s="253"/>
      <c r="PG21" s="253"/>
      <c r="PH21" s="253"/>
      <c r="PI21" s="253"/>
      <c r="PJ21" s="253"/>
      <c r="PK21" s="253"/>
      <c r="PL21" s="253"/>
      <c r="PM21" s="253"/>
      <c r="PN21" s="253"/>
      <c r="PO21" s="253"/>
      <c r="PP21" s="253"/>
      <c r="PQ21" s="253"/>
      <c r="PR21" s="253"/>
      <c r="PS21" s="253"/>
      <c r="PT21" s="253"/>
      <c r="PU21" s="253"/>
      <c r="PV21" s="253"/>
      <c r="PW21" s="253"/>
      <c r="PX21" s="253"/>
      <c r="PY21" s="253"/>
      <c r="PZ21" s="253"/>
      <c r="QA21" s="253"/>
      <c r="QB21" s="253"/>
      <c r="QC21" s="253"/>
      <c r="QD21" s="253"/>
      <c r="QE21" s="253"/>
      <c r="QF21" s="253"/>
      <c r="QG21" s="253"/>
      <c r="QH21" s="253"/>
      <c r="QI21" s="253"/>
      <c r="QJ21" s="253"/>
      <c r="QK21" s="253"/>
      <c r="QL21" s="253"/>
      <c r="QM21" s="253"/>
      <c r="QN21" s="253"/>
      <c r="QO21" s="253"/>
      <c r="QP21" s="253"/>
      <c r="QQ21" s="253"/>
      <c r="QR21" s="253"/>
      <c r="QS21" s="253"/>
      <c r="QT21" s="253"/>
      <c r="QU21" s="253"/>
      <c r="QV21" s="253"/>
      <c r="QW21" s="253"/>
      <c r="QX21" s="253"/>
      <c r="QY21" s="253"/>
      <c r="QZ21" s="253"/>
      <c r="RA21" s="253"/>
      <c r="RB21" s="253"/>
      <c r="RC21" s="253"/>
      <c r="RD21" s="253"/>
      <c r="RE21" s="253"/>
      <c r="RF21" s="253"/>
      <c r="RG21" s="253"/>
      <c r="RH21" s="253"/>
      <c r="RI21" s="253"/>
      <c r="RJ21" s="253"/>
      <c r="RK21" s="253"/>
      <c r="RL21" s="253"/>
      <c r="RM21" s="253"/>
      <c r="RN21" s="253"/>
      <c r="RO21" s="253"/>
      <c r="RP21" s="253"/>
      <c r="RQ21" s="253"/>
      <c r="RR21" s="253"/>
      <c r="RS21" s="253"/>
      <c r="RT21" s="253"/>
      <c r="RU21" s="253"/>
      <c r="RV21" s="253"/>
      <c r="RW21" s="253"/>
      <c r="RX21" s="253"/>
      <c r="RY21" s="253"/>
      <c r="RZ21" s="253"/>
      <c r="SA21" s="253"/>
      <c r="SB21" s="253"/>
      <c r="SC21" s="253"/>
      <c r="SD21" s="253"/>
      <c r="SE21" s="253"/>
      <c r="SF21" s="253"/>
      <c r="SG21" s="253"/>
      <c r="SH21" s="253"/>
      <c r="SI21" s="253"/>
      <c r="SJ21" s="253"/>
      <c r="SK21" s="253"/>
      <c r="SL21" s="253"/>
      <c r="SM21" s="253"/>
      <c r="SN21" s="253"/>
      <c r="SO21" s="253"/>
      <c r="SP21" s="253"/>
      <c r="SQ21" s="253"/>
      <c r="SR21" s="253"/>
      <c r="SS21" s="253"/>
      <c r="ST21" s="253"/>
      <c r="SU21" s="253"/>
      <c r="SV21" s="253"/>
      <c r="SW21" s="253"/>
      <c r="SX21" s="253"/>
      <c r="SY21" s="253"/>
      <c r="SZ21" s="253"/>
      <c r="TA21" s="253"/>
      <c r="TB21" s="253"/>
      <c r="TC21" s="253"/>
      <c r="TD21" s="253"/>
      <c r="TE21" s="253"/>
      <c r="TF21" s="253"/>
      <c r="TG21" s="253"/>
      <c r="TH21" s="253"/>
      <c r="TI21" s="253"/>
      <c r="TJ21" s="253"/>
      <c r="TK21" s="253"/>
      <c r="TL21" s="253"/>
      <c r="TM21" s="253"/>
      <c r="TN21" s="253"/>
      <c r="TO21" s="253"/>
      <c r="TP21" s="253"/>
      <c r="TQ21" s="253"/>
      <c r="TR21" s="253"/>
      <c r="TS21" s="253"/>
      <c r="TT21" s="253"/>
      <c r="TU21" s="253"/>
      <c r="TV21" s="253"/>
      <c r="TW21" s="253"/>
      <c r="TX21" s="253"/>
      <c r="TY21" s="253"/>
      <c r="TZ21" s="253"/>
      <c r="UA21" s="253"/>
      <c r="UB21" s="253"/>
      <c r="UC21" s="253"/>
      <c r="UD21" s="253"/>
      <c r="UE21" s="253"/>
      <c r="UF21" s="253"/>
      <c r="UG21" s="253"/>
      <c r="UH21" s="253"/>
      <c r="UI21" s="253"/>
      <c r="UJ21" s="253"/>
      <c r="UK21" s="253"/>
      <c r="UL21" s="253"/>
      <c r="UM21" s="253"/>
      <c r="UN21" s="253"/>
      <c r="UO21" s="253"/>
      <c r="UP21" s="253"/>
      <c r="UQ21" s="253"/>
      <c r="UR21" s="253"/>
      <c r="US21" s="253"/>
      <c r="UT21" s="253"/>
      <c r="UU21" s="253"/>
      <c r="UV21" s="253"/>
      <c r="UW21" s="253"/>
      <c r="UX21" s="253"/>
      <c r="UY21" s="253"/>
      <c r="UZ21" s="253"/>
      <c r="VA21" s="253"/>
      <c r="VB21" s="253"/>
      <c r="VC21" s="253"/>
      <c r="VD21" s="253"/>
      <c r="VE21" s="253"/>
      <c r="VF21" s="253"/>
      <c r="VG21" s="253"/>
      <c r="VH21" s="253"/>
      <c r="VI21" s="253"/>
      <c r="VJ21" s="253"/>
      <c r="VK21" s="253"/>
      <c r="VL21" s="253"/>
      <c r="VM21" s="253"/>
      <c r="VN21" s="253"/>
      <c r="VO21" s="253"/>
      <c r="VP21" s="253"/>
      <c r="VQ21" s="253"/>
      <c r="VR21" s="253"/>
      <c r="VS21" s="253"/>
      <c r="VT21" s="253"/>
      <c r="VU21" s="253"/>
      <c r="VV21" s="253"/>
      <c r="VW21" s="253"/>
      <c r="VX21" s="253"/>
      <c r="VY21" s="253"/>
      <c r="VZ21" s="253"/>
      <c r="WA21" s="253"/>
      <c r="WB21" s="253"/>
      <c r="WC21" s="253"/>
      <c r="WD21" s="253"/>
      <c r="WE21" s="253"/>
      <c r="WF21" s="253"/>
      <c r="WG21" s="253"/>
      <c r="WH21" s="253"/>
      <c r="WI21" s="253"/>
      <c r="WJ21" s="253"/>
      <c r="WK21" s="253"/>
      <c r="WL21" s="253"/>
      <c r="WM21" s="253"/>
      <c r="WN21" s="253"/>
      <c r="WO21" s="253"/>
      <c r="WP21" s="253"/>
      <c r="WQ21" s="253"/>
      <c r="WR21" s="253"/>
      <c r="WS21" s="253"/>
      <c r="WT21" s="253"/>
      <c r="WU21" s="253"/>
      <c r="WV21" s="253"/>
      <c r="WW21" s="253"/>
      <c r="WX21" s="253"/>
      <c r="WY21" s="253"/>
      <c r="WZ21" s="253"/>
      <c r="XA21" s="253"/>
      <c r="XB21" s="253"/>
      <c r="XC21" s="253"/>
      <c r="XD21" s="253"/>
      <c r="XE21" s="253"/>
      <c r="XF21" s="253"/>
      <c r="XG21" s="253"/>
      <c r="XH21" s="253"/>
      <c r="XI21" s="253"/>
      <c r="XJ21" s="253"/>
      <c r="XK21" s="253"/>
      <c r="XL21" s="253"/>
      <c r="XM21" s="253"/>
      <c r="XN21" s="253"/>
      <c r="XO21" s="253"/>
      <c r="XP21" s="253"/>
      <c r="XQ21" s="253"/>
      <c r="XR21" s="253"/>
      <c r="XS21" s="253"/>
      <c r="XT21" s="253"/>
      <c r="XU21" s="253"/>
      <c r="XV21" s="253"/>
      <c r="XW21" s="253"/>
      <c r="XX21" s="253"/>
      <c r="XY21" s="253"/>
      <c r="XZ21" s="253"/>
      <c r="YA21" s="253"/>
      <c r="YB21" s="253"/>
      <c r="YC21" s="253"/>
      <c r="YD21" s="253"/>
      <c r="YE21" s="253"/>
      <c r="YF21" s="253"/>
      <c r="YG21" s="253"/>
      <c r="YH21" s="253"/>
      <c r="YI21" s="253"/>
      <c r="YJ21" s="253"/>
      <c r="YK21" s="253"/>
      <c r="YL21" s="253"/>
      <c r="YM21" s="253"/>
      <c r="YN21" s="253"/>
      <c r="YO21" s="253"/>
      <c r="YP21" s="253"/>
      <c r="YQ21" s="253"/>
      <c r="YR21" s="253"/>
      <c r="YS21" s="253"/>
      <c r="YT21" s="253"/>
      <c r="YU21" s="253"/>
      <c r="YV21" s="253"/>
      <c r="YW21" s="253"/>
      <c r="YX21" s="253"/>
      <c r="YY21" s="253"/>
      <c r="YZ21" s="253"/>
      <c r="ZA21" s="253"/>
      <c r="ZB21" s="253"/>
      <c r="ZC21" s="253"/>
      <c r="ZD21" s="253"/>
      <c r="ZE21" s="253"/>
      <c r="ZF21" s="253"/>
      <c r="ZG21" s="253"/>
      <c r="ZH21" s="253"/>
      <c r="ZI21" s="253"/>
      <c r="ZJ21" s="253"/>
      <c r="ZK21" s="253"/>
      <c r="ZL21" s="253"/>
      <c r="ZM21" s="253"/>
      <c r="ZN21" s="253"/>
      <c r="ZO21" s="253"/>
      <c r="ZP21" s="253"/>
      <c r="ZQ21" s="253"/>
      <c r="ZR21" s="253"/>
      <c r="ZS21" s="253"/>
      <c r="ZT21" s="253"/>
      <c r="ZU21" s="253"/>
      <c r="ZV21" s="253"/>
      <c r="ZW21" s="253"/>
      <c r="ZX21" s="253"/>
      <c r="ZY21" s="253"/>
      <c r="ZZ21" s="253"/>
      <c r="AAA21" s="253"/>
      <c r="AAB21" s="253"/>
      <c r="AAC21" s="253"/>
      <c r="AAD21" s="253"/>
      <c r="AAE21" s="253"/>
      <c r="AAF21" s="253"/>
      <c r="AAG21" s="253"/>
      <c r="AAH21" s="253"/>
      <c r="AAI21" s="253"/>
      <c r="AAJ21" s="253"/>
      <c r="AAK21" s="253"/>
      <c r="AAL21" s="253"/>
      <c r="AAM21" s="253"/>
      <c r="AAN21" s="253"/>
      <c r="AAO21" s="253"/>
      <c r="AAP21" s="253"/>
      <c r="AAQ21" s="253"/>
      <c r="AAR21" s="253"/>
      <c r="AAS21" s="253"/>
      <c r="AAT21" s="253"/>
      <c r="AAU21" s="253"/>
      <c r="AAV21" s="253"/>
      <c r="AAW21" s="253"/>
      <c r="AAX21" s="253"/>
      <c r="AAY21" s="253"/>
      <c r="AAZ21" s="253"/>
      <c r="ABA21" s="253"/>
      <c r="ABB21" s="253"/>
      <c r="ABC21" s="253"/>
      <c r="ABD21" s="253"/>
      <c r="ABE21" s="253"/>
      <c r="ABF21" s="253"/>
      <c r="ABG21" s="253"/>
      <c r="ABH21" s="253"/>
      <c r="ABI21" s="253"/>
      <c r="ABJ21" s="253"/>
      <c r="ABK21" s="253"/>
      <c r="ABL21" s="253"/>
      <c r="ABM21" s="253"/>
      <c r="ABN21" s="253"/>
      <c r="ABO21" s="253"/>
      <c r="ABP21" s="253"/>
      <c r="ABQ21" s="253"/>
      <c r="ABR21" s="253"/>
      <c r="ABS21" s="253"/>
      <c r="ABT21" s="253"/>
      <c r="ABU21" s="253"/>
      <c r="ABV21" s="253"/>
      <c r="ABW21" s="253"/>
      <c r="ABX21" s="253"/>
      <c r="ABY21" s="253"/>
      <c r="ABZ21" s="253"/>
      <c r="ACA21" s="253"/>
      <c r="ACB21" s="253"/>
      <c r="ACC21" s="253"/>
      <c r="ACD21" s="253"/>
      <c r="ACE21" s="253"/>
      <c r="ACF21" s="253"/>
      <c r="ACG21" s="253"/>
      <c r="ACH21" s="253"/>
      <c r="ACI21" s="253"/>
      <c r="ACJ21" s="253"/>
      <c r="ACK21" s="253"/>
      <c r="ACL21" s="253"/>
      <c r="ACM21" s="253"/>
      <c r="ACN21" s="253"/>
      <c r="ACO21" s="253"/>
      <c r="ACP21" s="253"/>
      <c r="ACQ21" s="253"/>
      <c r="ACR21" s="253"/>
      <c r="ACS21" s="253"/>
      <c r="ACT21" s="253"/>
      <c r="ACU21" s="253"/>
      <c r="ACV21" s="253"/>
      <c r="ACW21" s="253"/>
      <c r="ACX21" s="253"/>
      <c r="ACY21" s="253"/>
      <c r="ACZ21" s="253"/>
      <c r="ADA21" s="253"/>
      <c r="ADB21" s="253"/>
      <c r="ADC21" s="253"/>
      <c r="ADD21" s="253"/>
      <c r="ADE21" s="253"/>
      <c r="ADF21" s="253"/>
      <c r="ADG21" s="253"/>
      <c r="ADH21" s="253"/>
      <c r="ADI21" s="253"/>
      <c r="ADJ21" s="253"/>
      <c r="ADK21" s="253"/>
      <c r="ADL21" s="253"/>
      <c r="ADM21" s="253"/>
      <c r="ADN21" s="253"/>
      <c r="ADO21" s="253"/>
      <c r="ADP21" s="253"/>
      <c r="ADQ21" s="253"/>
      <c r="ADR21" s="253"/>
      <c r="ADS21" s="253"/>
      <c r="ADT21" s="253"/>
      <c r="ADU21" s="253"/>
      <c r="ADV21" s="253"/>
      <c r="ADW21" s="253"/>
      <c r="ADX21" s="253"/>
      <c r="ADY21" s="253"/>
      <c r="ADZ21" s="253"/>
      <c r="AEA21" s="253"/>
      <c r="AEB21" s="253"/>
      <c r="AEC21" s="253"/>
      <c r="AED21" s="253"/>
      <c r="AEE21" s="253"/>
      <c r="AEF21" s="253"/>
      <c r="AEG21" s="253"/>
      <c r="AEH21" s="253"/>
      <c r="AEI21" s="253"/>
      <c r="AEJ21" s="253"/>
      <c r="AEK21" s="253"/>
      <c r="AEL21" s="253"/>
      <c r="AEM21" s="253"/>
      <c r="AEN21" s="253"/>
      <c r="AEO21" s="253"/>
      <c r="AEP21" s="253"/>
      <c r="AEQ21" s="253"/>
      <c r="AER21" s="253"/>
      <c r="AES21" s="253"/>
      <c r="AET21" s="253"/>
      <c r="AEU21" s="253"/>
      <c r="AEV21" s="253"/>
      <c r="AEW21" s="253"/>
      <c r="AEX21" s="253"/>
      <c r="AEY21" s="253"/>
      <c r="AEZ21" s="253"/>
      <c r="AFA21" s="253"/>
      <c r="AFB21" s="253"/>
      <c r="AFC21" s="253"/>
      <c r="AFD21" s="253"/>
      <c r="AFE21" s="253"/>
      <c r="AFF21" s="253"/>
      <c r="AFG21" s="253"/>
      <c r="AFH21" s="253"/>
      <c r="AFI21" s="253"/>
      <c r="AFJ21" s="253"/>
      <c r="AFK21" s="253"/>
      <c r="AFL21" s="253"/>
      <c r="AFM21" s="253"/>
      <c r="AFN21" s="253"/>
      <c r="AFO21" s="253"/>
      <c r="AFP21" s="253"/>
      <c r="AFQ21" s="253"/>
      <c r="AFR21" s="253"/>
      <c r="AFS21" s="253"/>
      <c r="AFT21" s="253"/>
      <c r="AFU21" s="253"/>
      <c r="AFV21" s="253"/>
      <c r="AFW21" s="253"/>
      <c r="AFX21" s="253"/>
      <c r="AFY21" s="253"/>
      <c r="AFZ21" s="253"/>
      <c r="AGA21" s="253"/>
      <c r="AGB21" s="253"/>
      <c r="AGC21" s="253"/>
      <c r="AGD21" s="253"/>
      <c r="AGE21" s="253"/>
      <c r="AGF21" s="253"/>
      <c r="AGG21" s="253"/>
      <c r="AGH21" s="253"/>
      <c r="AGI21" s="253"/>
      <c r="AGJ21" s="253"/>
      <c r="AGK21" s="253"/>
      <c r="AGL21" s="253"/>
      <c r="AGM21" s="253"/>
      <c r="AGN21" s="253"/>
      <c r="AGO21" s="253"/>
      <c r="AGP21" s="253"/>
      <c r="AGQ21" s="253"/>
      <c r="AGR21" s="253"/>
      <c r="AGS21" s="253"/>
      <c r="AGT21" s="253"/>
      <c r="AGU21" s="253"/>
      <c r="AGV21" s="253"/>
      <c r="AGW21" s="253"/>
      <c r="AGX21" s="253"/>
      <c r="AGY21" s="253"/>
      <c r="AGZ21" s="253"/>
      <c r="AHA21" s="253"/>
      <c r="AHB21" s="253"/>
      <c r="AHC21" s="253"/>
      <c r="AHD21" s="253"/>
      <c r="AHE21" s="253"/>
      <c r="AHF21" s="253"/>
      <c r="AHG21" s="253"/>
      <c r="AHH21" s="253"/>
      <c r="AHI21" s="253"/>
      <c r="AHJ21" s="253"/>
      <c r="AHK21" s="253"/>
      <c r="AHL21" s="253"/>
      <c r="AHM21" s="253"/>
      <c r="AHN21" s="253"/>
      <c r="AHO21" s="253"/>
      <c r="AHP21" s="253"/>
      <c r="AHQ21" s="253"/>
      <c r="AHR21" s="253"/>
      <c r="AHS21" s="253"/>
      <c r="AHT21" s="253"/>
      <c r="AHU21" s="253"/>
      <c r="AHV21" s="253"/>
      <c r="AHW21" s="253"/>
      <c r="AHX21" s="253"/>
      <c r="AHY21" s="253"/>
      <c r="AHZ21" s="253"/>
      <c r="AIA21" s="253"/>
      <c r="AIB21" s="253"/>
      <c r="AIC21" s="253"/>
      <c r="AID21" s="253"/>
      <c r="AIE21" s="253"/>
      <c r="AIF21" s="253"/>
      <c r="AIG21" s="253"/>
      <c r="AIH21" s="253"/>
      <c r="AII21" s="253"/>
      <c r="AIJ21" s="253"/>
      <c r="AIK21" s="253"/>
      <c r="AIL21" s="253"/>
      <c r="AIM21" s="253"/>
      <c r="AIN21" s="253"/>
      <c r="AIO21" s="253"/>
      <c r="AIP21" s="253"/>
      <c r="AIQ21" s="253"/>
      <c r="AIR21" s="253"/>
      <c r="AIS21" s="253"/>
      <c r="AIT21" s="253"/>
      <c r="AIU21" s="253"/>
      <c r="AIV21" s="253"/>
      <c r="AIW21" s="253"/>
      <c r="AIX21" s="253"/>
      <c r="AIY21" s="253"/>
      <c r="AIZ21" s="253"/>
      <c r="AJA21" s="253"/>
      <c r="AJB21" s="253"/>
      <c r="AJC21" s="253"/>
      <c r="AJD21" s="253"/>
      <c r="AJE21" s="253"/>
      <c r="AJF21" s="253"/>
      <c r="AJG21" s="253"/>
      <c r="AJH21" s="253"/>
      <c r="AJI21" s="253"/>
      <c r="AJJ21" s="253"/>
      <c r="AJK21" s="253"/>
      <c r="AJL21" s="253"/>
      <c r="AJM21" s="253"/>
      <c r="AJN21" s="253"/>
      <c r="AJO21" s="253"/>
      <c r="AJP21" s="253"/>
      <c r="AJQ21" s="253"/>
      <c r="AJR21" s="253"/>
      <c r="AJS21" s="253"/>
      <c r="AJT21" s="253"/>
      <c r="AJU21" s="253"/>
      <c r="AJV21" s="253"/>
      <c r="AJW21" s="253"/>
      <c r="AJX21" s="253"/>
      <c r="AJY21" s="253"/>
      <c r="AJZ21" s="253"/>
      <c r="AKA21" s="253"/>
      <c r="AKB21" s="253"/>
      <c r="AKC21" s="253"/>
      <c r="AKD21" s="253"/>
      <c r="AKE21" s="253"/>
      <c r="AKF21" s="253"/>
      <c r="AKG21" s="253"/>
      <c r="AKH21" s="253"/>
      <c r="AKI21" s="253"/>
      <c r="AKJ21" s="253"/>
      <c r="AKK21" s="253"/>
      <c r="AKL21" s="253"/>
      <c r="AKM21" s="253"/>
      <c r="AKN21" s="253"/>
      <c r="AKO21" s="253"/>
      <c r="AKP21" s="253"/>
      <c r="AKQ21" s="253"/>
      <c r="AKR21" s="253"/>
      <c r="AKS21" s="253"/>
      <c r="AKT21" s="253"/>
      <c r="AKU21" s="253"/>
      <c r="AKV21" s="253"/>
      <c r="AKW21" s="253"/>
      <c r="AKX21" s="253"/>
      <c r="AKY21" s="253"/>
      <c r="AKZ21" s="253"/>
      <c r="ALA21" s="253"/>
      <c r="ALB21" s="253"/>
      <c r="ALC21" s="253"/>
      <c r="ALD21" s="253"/>
      <c r="ALE21" s="253"/>
      <c r="ALF21" s="253"/>
      <c r="ALG21" s="253"/>
      <c r="ALH21" s="253"/>
      <c r="ALI21" s="253"/>
      <c r="ALJ21" s="253"/>
      <c r="ALK21" s="253"/>
      <c r="ALL21" s="253"/>
      <c r="ALM21" s="253"/>
      <c r="ALN21" s="253"/>
      <c r="ALO21" s="253"/>
      <c r="ALP21" s="253"/>
      <c r="ALQ21" s="253"/>
      <c r="ALR21" s="253"/>
      <c r="ALS21" s="253"/>
      <c r="ALT21" s="253"/>
      <c r="ALU21" s="253"/>
      <c r="ALV21" s="253"/>
      <c r="ALW21" s="253"/>
      <c r="ALX21" s="253"/>
      <c r="ALY21" s="253"/>
      <c r="ALZ21" s="253"/>
      <c r="AMA21" s="253"/>
      <c r="AMB21" s="253"/>
      <c r="AMC21" s="253"/>
      <c r="AMD21" s="253"/>
      <c r="AME21" s="253"/>
      <c r="AMF21" s="253"/>
      <c r="AMG21" s="253"/>
      <c r="AMH21" s="253"/>
      <c r="AMI21" s="253"/>
      <c r="AMJ21" s="253"/>
      <c r="AMK21" s="253"/>
      <c r="AML21" s="253"/>
      <c r="AMM21" s="253"/>
      <c r="AMN21" s="253"/>
      <c r="AMO21" s="253"/>
      <c r="AMP21" s="253"/>
      <c r="AMQ21" s="253"/>
      <c r="AMR21" s="253"/>
      <c r="AMS21" s="253"/>
      <c r="AMT21" s="253"/>
      <c r="AMU21" s="253"/>
      <c r="AMV21" s="253"/>
      <c r="AMW21" s="253"/>
      <c r="AMX21" s="253"/>
      <c r="AMY21" s="253"/>
      <c r="AMZ21" s="253"/>
      <c r="ANA21" s="253"/>
      <c r="ANB21" s="253"/>
      <c r="ANC21" s="253"/>
      <c r="AND21" s="253"/>
      <c r="ANE21" s="253"/>
      <c r="ANF21" s="253"/>
      <c r="ANG21" s="253"/>
      <c r="ANH21" s="253"/>
      <c r="ANI21" s="253"/>
      <c r="ANJ21" s="253"/>
      <c r="ANK21" s="253"/>
      <c r="ANL21" s="253"/>
      <c r="ANM21" s="253"/>
      <c r="ANN21" s="253"/>
      <c r="ANO21" s="253"/>
      <c r="ANP21" s="253"/>
      <c r="ANQ21" s="253"/>
      <c r="ANR21" s="253"/>
      <c r="ANS21" s="253"/>
      <c r="ANT21" s="253"/>
      <c r="ANU21" s="253"/>
      <c r="ANV21" s="253"/>
      <c r="ANW21" s="253"/>
      <c r="ANX21" s="253"/>
      <c r="ANY21" s="253"/>
      <c r="ANZ21" s="253"/>
      <c r="AOA21" s="253"/>
      <c r="AOB21" s="253"/>
      <c r="AOC21" s="253"/>
      <c r="AOD21" s="253"/>
      <c r="AOE21" s="253"/>
      <c r="AOF21" s="253"/>
      <c r="AOG21" s="253"/>
      <c r="AOH21" s="253"/>
      <c r="AOI21" s="253"/>
      <c r="AOJ21" s="253"/>
      <c r="AOK21" s="253"/>
      <c r="AOL21" s="253"/>
      <c r="AOM21" s="253"/>
      <c r="AON21" s="253"/>
      <c r="AOO21" s="253"/>
      <c r="AOP21" s="253"/>
      <c r="AOQ21" s="253"/>
      <c r="AOR21" s="253"/>
      <c r="AOS21" s="253"/>
      <c r="AOT21" s="253"/>
      <c r="AOU21" s="253"/>
      <c r="AOV21" s="253"/>
      <c r="AOW21" s="253"/>
      <c r="AOX21" s="253"/>
      <c r="AOY21" s="253"/>
      <c r="AOZ21" s="253"/>
      <c r="APA21" s="253"/>
      <c r="APB21" s="253"/>
      <c r="APC21" s="253"/>
      <c r="APD21" s="253"/>
      <c r="APE21" s="253"/>
      <c r="APF21" s="253"/>
      <c r="APG21" s="253"/>
      <c r="APH21" s="253"/>
      <c r="API21" s="253"/>
      <c r="APJ21" s="253"/>
      <c r="APK21" s="253"/>
      <c r="APL21" s="253"/>
      <c r="APM21" s="253"/>
      <c r="APN21" s="253"/>
      <c r="APO21" s="253"/>
      <c r="APP21" s="253"/>
      <c r="APQ21" s="253"/>
      <c r="APR21" s="253"/>
      <c r="APS21" s="253"/>
      <c r="APT21" s="253"/>
      <c r="APU21" s="253"/>
      <c r="APV21" s="253"/>
      <c r="APW21" s="253"/>
      <c r="APX21" s="253"/>
      <c r="APY21" s="253"/>
      <c r="APZ21" s="253"/>
      <c r="AQA21" s="253"/>
      <c r="AQB21" s="253"/>
      <c r="AQC21" s="253"/>
      <c r="AQD21" s="253"/>
      <c r="AQE21" s="253"/>
      <c r="AQF21" s="253"/>
      <c r="AQG21" s="253"/>
      <c r="AQH21" s="253"/>
      <c r="AQI21" s="253"/>
      <c r="AQJ21" s="253"/>
      <c r="AQK21" s="253"/>
      <c r="AQL21" s="253"/>
      <c r="AQM21" s="253"/>
      <c r="AQN21" s="253"/>
      <c r="AQO21" s="253"/>
      <c r="AQP21" s="253"/>
      <c r="AQQ21" s="253"/>
      <c r="AQR21" s="253"/>
      <c r="AQS21" s="253"/>
      <c r="AQT21" s="253"/>
      <c r="AQU21" s="253"/>
      <c r="AQV21" s="253"/>
      <c r="AQW21" s="253"/>
      <c r="AQX21" s="253"/>
      <c r="AQY21" s="253"/>
      <c r="AQZ21" s="253"/>
      <c r="ARA21" s="253"/>
      <c r="ARB21" s="253"/>
      <c r="ARC21" s="253"/>
      <c r="ARD21" s="253"/>
      <c r="ARE21" s="253"/>
      <c r="ARF21" s="253"/>
      <c r="ARG21" s="253"/>
      <c r="ARH21" s="253"/>
      <c r="ARI21" s="253"/>
      <c r="ARJ21" s="253"/>
      <c r="ARK21" s="253"/>
      <c r="ARL21" s="253"/>
      <c r="ARM21" s="253"/>
      <c r="ARN21" s="253"/>
      <c r="ARO21" s="253"/>
      <c r="ARP21" s="253"/>
      <c r="ARQ21" s="253"/>
      <c r="ARR21" s="253"/>
      <c r="ARS21" s="253"/>
      <c r="ART21" s="253"/>
      <c r="ARU21" s="253"/>
      <c r="ARV21" s="253"/>
      <c r="ARW21" s="253"/>
      <c r="ARX21" s="253"/>
      <c r="ARY21" s="253"/>
      <c r="ARZ21" s="253"/>
      <c r="ASA21" s="253"/>
      <c r="ASB21" s="253"/>
      <c r="ASC21" s="253"/>
      <c r="ASD21" s="253"/>
      <c r="ASE21" s="253"/>
      <c r="ASF21" s="253"/>
      <c r="ASG21" s="253"/>
      <c r="ASH21" s="253"/>
      <c r="ASI21" s="253"/>
      <c r="ASJ21" s="253"/>
      <c r="ASK21" s="253"/>
      <c r="ASL21" s="253"/>
      <c r="ASM21" s="253"/>
      <c r="ASN21" s="253"/>
      <c r="ASO21" s="253"/>
      <c r="ASP21" s="253"/>
      <c r="ASQ21" s="253"/>
      <c r="ASR21" s="253"/>
      <c r="ASS21" s="253"/>
      <c r="AST21" s="253"/>
      <c r="ASU21" s="253"/>
      <c r="ASV21" s="253"/>
      <c r="ASW21" s="253"/>
      <c r="ASX21" s="253"/>
      <c r="ASY21" s="253"/>
      <c r="ASZ21" s="253"/>
      <c r="ATA21" s="253"/>
      <c r="ATB21" s="253"/>
      <c r="ATC21" s="253"/>
      <c r="ATD21" s="253"/>
      <c r="ATE21" s="253"/>
      <c r="ATF21" s="253"/>
      <c r="ATG21" s="253"/>
      <c r="ATH21" s="253"/>
      <c r="ATI21" s="253"/>
      <c r="ATJ21" s="253"/>
      <c r="ATK21" s="253"/>
      <c r="ATL21" s="253"/>
      <c r="ATM21" s="253"/>
      <c r="ATN21" s="253"/>
      <c r="ATO21" s="253"/>
      <c r="ATP21" s="253"/>
      <c r="ATQ21" s="253"/>
      <c r="ATR21" s="253"/>
      <c r="ATS21" s="253"/>
      <c r="ATT21" s="253"/>
      <c r="ATU21" s="253"/>
      <c r="ATV21" s="253"/>
      <c r="ATW21" s="253"/>
      <c r="ATX21" s="253"/>
      <c r="ATY21" s="253"/>
      <c r="ATZ21" s="253"/>
      <c r="AUA21" s="253"/>
      <c r="AUB21" s="253"/>
      <c r="AUC21" s="253"/>
      <c r="AUD21" s="253"/>
      <c r="AUE21" s="253"/>
      <c r="AUF21" s="253"/>
      <c r="AUG21" s="253"/>
      <c r="AUH21" s="253"/>
      <c r="AUI21" s="253"/>
      <c r="AUJ21" s="253"/>
      <c r="AUK21" s="253"/>
      <c r="AUL21" s="253"/>
      <c r="AUM21" s="253"/>
      <c r="AUN21" s="253"/>
      <c r="AUO21" s="253"/>
      <c r="AUP21" s="253"/>
      <c r="AUQ21" s="253"/>
      <c r="AUR21" s="253"/>
      <c r="AUS21" s="253"/>
      <c r="AUT21" s="253"/>
      <c r="AUU21" s="253"/>
      <c r="AUV21" s="253"/>
      <c r="AUW21" s="253"/>
      <c r="AUX21" s="253"/>
      <c r="AUY21" s="253"/>
      <c r="AUZ21" s="253"/>
      <c r="AVA21" s="253"/>
      <c r="AVB21" s="253"/>
      <c r="AVC21" s="253"/>
      <c r="AVD21" s="253"/>
      <c r="AVE21" s="253"/>
      <c r="AVF21" s="253"/>
      <c r="AVG21" s="253"/>
      <c r="AVH21" s="253"/>
      <c r="AVI21" s="253"/>
      <c r="AVJ21" s="253"/>
      <c r="AVK21" s="253"/>
      <c r="AVL21" s="253"/>
      <c r="AVM21" s="253"/>
      <c r="AVN21" s="253"/>
      <c r="AVO21" s="253"/>
      <c r="AVP21" s="253"/>
      <c r="AVQ21" s="253"/>
      <c r="AVR21" s="253"/>
      <c r="AVS21" s="253"/>
      <c r="AVT21" s="253"/>
      <c r="AVU21" s="253"/>
      <c r="AVV21" s="253"/>
      <c r="AVW21" s="253"/>
      <c r="AVX21" s="253"/>
      <c r="AVY21" s="253"/>
      <c r="AVZ21" s="253"/>
      <c r="AWA21" s="253"/>
      <c r="AWB21" s="253"/>
      <c r="AWC21" s="253"/>
      <c r="AWD21" s="253"/>
      <c r="AWE21" s="253"/>
      <c r="AWF21" s="253"/>
      <c r="AWG21" s="253"/>
      <c r="AWH21" s="253"/>
      <c r="AWI21" s="253"/>
      <c r="AWJ21" s="253"/>
      <c r="AWK21" s="253"/>
      <c r="AWL21" s="253"/>
      <c r="AWM21" s="253"/>
      <c r="AWN21" s="253"/>
      <c r="AWO21" s="253"/>
      <c r="AWP21" s="253"/>
      <c r="AWQ21" s="253"/>
      <c r="AWR21" s="253"/>
      <c r="AWS21" s="253"/>
      <c r="AWT21" s="253"/>
      <c r="AWU21" s="253"/>
      <c r="AWV21" s="253"/>
      <c r="AWW21" s="253"/>
      <c r="AWX21" s="253"/>
      <c r="AWY21" s="253"/>
      <c r="AWZ21" s="253"/>
      <c r="AXA21" s="253"/>
      <c r="AXB21" s="253"/>
      <c r="AXC21" s="253"/>
      <c r="AXD21" s="253"/>
      <c r="AXE21" s="253"/>
      <c r="AXF21" s="253"/>
      <c r="AXG21" s="253"/>
      <c r="AXH21" s="253"/>
      <c r="AXI21" s="253"/>
      <c r="AXJ21" s="253"/>
      <c r="AXK21" s="253"/>
      <c r="AXL21" s="253"/>
      <c r="AXM21" s="253"/>
      <c r="AXN21" s="253"/>
      <c r="AXO21" s="253"/>
      <c r="AXP21" s="253"/>
      <c r="AXQ21" s="253"/>
      <c r="AXR21" s="253"/>
      <c r="AXS21" s="253"/>
      <c r="AXT21" s="253"/>
      <c r="AXU21" s="253"/>
      <c r="AXV21" s="253"/>
      <c r="AXW21" s="253"/>
      <c r="AXX21" s="253"/>
      <c r="AXY21" s="253"/>
      <c r="AXZ21" s="253"/>
      <c r="AYA21" s="253"/>
      <c r="AYB21" s="253"/>
      <c r="AYC21" s="253"/>
      <c r="AYD21" s="253"/>
      <c r="AYE21" s="253"/>
      <c r="AYF21" s="253"/>
      <c r="AYG21" s="253"/>
      <c r="AYH21" s="253"/>
      <c r="AYI21" s="253"/>
      <c r="AYJ21" s="253"/>
      <c r="AYK21" s="253"/>
      <c r="AYL21" s="253"/>
      <c r="AYM21" s="253"/>
      <c r="AYN21" s="253"/>
      <c r="AYO21" s="253"/>
      <c r="AYP21" s="253"/>
      <c r="AYQ21" s="253"/>
      <c r="AYR21" s="253"/>
      <c r="AYS21" s="253"/>
      <c r="AYT21" s="253"/>
      <c r="AYU21" s="253"/>
      <c r="AYV21" s="253"/>
      <c r="AYW21" s="253"/>
      <c r="AYX21" s="253"/>
      <c r="AYY21" s="253"/>
      <c r="AYZ21" s="253"/>
      <c r="AZA21" s="253"/>
      <c r="AZB21" s="253"/>
      <c r="AZC21" s="253"/>
      <c r="AZD21" s="253"/>
      <c r="AZE21" s="253"/>
      <c r="AZF21" s="253"/>
      <c r="AZG21" s="253"/>
      <c r="AZH21" s="253"/>
      <c r="AZI21" s="253"/>
      <c r="AZJ21" s="253"/>
      <c r="AZK21" s="253"/>
      <c r="AZL21" s="253"/>
      <c r="AZM21" s="253"/>
      <c r="AZN21" s="253"/>
      <c r="AZO21" s="253"/>
      <c r="AZP21" s="253"/>
      <c r="AZQ21" s="253"/>
      <c r="AZR21" s="253"/>
      <c r="AZS21" s="253"/>
      <c r="AZT21" s="253"/>
      <c r="AZU21" s="253"/>
      <c r="AZV21" s="253"/>
      <c r="AZW21" s="253"/>
      <c r="AZX21" s="253"/>
      <c r="AZY21" s="253"/>
      <c r="AZZ21" s="253"/>
      <c r="BAA21" s="253"/>
      <c r="BAB21" s="253"/>
      <c r="BAC21" s="253"/>
      <c r="BAD21" s="253"/>
      <c r="BAE21" s="253"/>
      <c r="BAF21" s="253"/>
      <c r="BAG21" s="253"/>
      <c r="BAH21" s="253"/>
      <c r="BAI21" s="253"/>
      <c r="BAJ21" s="253"/>
      <c r="BAK21" s="253"/>
      <c r="BAL21" s="253"/>
      <c r="BAM21" s="253"/>
      <c r="BAN21" s="253"/>
      <c r="BAO21" s="253"/>
      <c r="BAP21" s="253"/>
      <c r="BAQ21" s="253"/>
      <c r="BAR21" s="253"/>
      <c r="BAS21" s="253"/>
      <c r="BAT21" s="253"/>
      <c r="BAU21" s="253"/>
      <c r="BAV21" s="253"/>
      <c r="BAW21" s="253"/>
      <c r="BAX21" s="253"/>
      <c r="BAY21" s="253"/>
      <c r="BAZ21" s="253"/>
      <c r="BBA21" s="253"/>
      <c r="BBB21" s="253"/>
      <c r="BBC21" s="253"/>
      <c r="BBD21" s="253"/>
      <c r="BBE21" s="253"/>
      <c r="BBF21" s="253"/>
      <c r="BBG21" s="253"/>
      <c r="BBH21" s="253"/>
      <c r="BBI21" s="253"/>
      <c r="BBJ21" s="253"/>
      <c r="BBK21" s="253"/>
      <c r="BBL21" s="253"/>
      <c r="BBM21" s="253"/>
      <c r="BBN21" s="253"/>
      <c r="BBO21" s="253"/>
      <c r="BBP21" s="253"/>
      <c r="BBQ21" s="253"/>
      <c r="BBR21" s="253"/>
      <c r="BBS21" s="253"/>
      <c r="BBT21" s="253"/>
      <c r="BBU21" s="253"/>
      <c r="BBV21" s="253"/>
      <c r="BBW21" s="253"/>
      <c r="BBX21" s="253"/>
      <c r="BBY21" s="253"/>
      <c r="BBZ21" s="253"/>
      <c r="BCA21" s="253"/>
      <c r="BCB21" s="253"/>
      <c r="BCC21" s="253"/>
      <c r="BCD21" s="253"/>
      <c r="BCE21" s="253"/>
      <c r="BCF21" s="253"/>
      <c r="BCG21" s="253"/>
      <c r="BCH21" s="253"/>
      <c r="BCI21" s="253"/>
      <c r="BCJ21" s="253"/>
      <c r="BCK21" s="253"/>
      <c r="BCL21" s="253"/>
      <c r="BCM21" s="253"/>
      <c r="BCN21" s="253"/>
      <c r="BCO21" s="253"/>
      <c r="BCP21" s="253"/>
      <c r="BCQ21" s="253"/>
      <c r="BCR21" s="253"/>
      <c r="BCS21" s="253"/>
      <c r="BCT21" s="253"/>
      <c r="BCU21" s="253"/>
      <c r="BCV21" s="253"/>
      <c r="BCW21" s="253"/>
      <c r="BCX21" s="253"/>
      <c r="BCY21" s="253"/>
      <c r="BCZ21" s="253"/>
      <c r="BDA21" s="253"/>
      <c r="BDB21" s="253"/>
      <c r="BDC21" s="253"/>
      <c r="BDD21" s="253"/>
      <c r="BDE21" s="253"/>
      <c r="BDF21" s="253"/>
      <c r="BDG21" s="253"/>
      <c r="BDH21" s="253"/>
      <c r="BDI21" s="253"/>
      <c r="BDJ21" s="253"/>
      <c r="BDK21" s="253"/>
      <c r="BDL21" s="253"/>
      <c r="BDM21" s="253"/>
      <c r="BDN21" s="253"/>
      <c r="BDO21" s="253"/>
      <c r="BDP21" s="253"/>
      <c r="BDQ21" s="253"/>
      <c r="BDR21" s="253"/>
      <c r="BDS21" s="253"/>
      <c r="BDT21" s="253"/>
      <c r="BDU21" s="253"/>
      <c r="BDV21" s="253"/>
      <c r="BDW21" s="253"/>
      <c r="BDX21" s="253"/>
      <c r="BDY21" s="253"/>
      <c r="BDZ21" s="253"/>
      <c r="BEA21" s="253"/>
      <c r="BEB21" s="253"/>
      <c r="BEC21" s="253"/>
      <c r="BED21" s="253"/>
      <c r="BEE21" s="253"/>
      <c r="BEF21" s="253"/>
      <c r="BEG21" s="253"/>
      <c r="BEH21" s="253"/>
      <c r="BEI21" s="253"/>
      <c r="BEJ21" s="253"/>
      <c r="BEK21" s="253"/>
      <c r="BEL21" s="253"/>
      <c r="BEM21" s="253"/>
      <c r="BEN21" s="253"/>
      <c r="BEO21" s="253"/>
      <c r="BEP21" s="253"/>
      <c r="BEQ21" s="253"/>
      <c r="BER21" s="253"/>
      <c r="BES21" s="253"/>
      <c r="BET21" s="253"/>
      <c r="BEU21" s="253"/>
      <c r="BEV21" s="253"/>
      <c r="BEW21" s="253"/>
      <c r="BEX21" s="253"/>
      <c r="BEY21" s="253"/>
      <c r="BEZ21" s="253"/>
      <c r="BFA21" s="253"/>
      <c r="BFB21" s="253"/>
      <c r="BFC21" s="253"/>
      <c r="BFD21" s="253"/>
      <c r="BFE21" s="253"/>
      <c r="BFF21" s="253"/>
      <c r="BFG21" s="253"/>
      <c r="BFH21" s="253"/>
      <c r="BFI21" s="253"/>
      <c r="BFJ21" s="253"/>
      <c r="BFK21" s="253"/>
      <c r="BFL21" s="253"/>
      <c r="BFM21" s="253"/>
      <c r="BFN21" s="253"/>
      <c r="BFO21" s="253"/>
      <c r="BFP21" s="253"/>
      <c r="BFQ21" s="253"/>
      <c r="BFR21" s="253"/>
      <c r="BFS21" s="253"/>
      <c r="BFT21" s="253"/>
      <c r="BFU21" s="253"/>
      <c r="BFV21" s="253"/>
      <c r="BFW21" s="253"/>
      <c r="BFX21" s="253"/>
      <c r="BFY21" s="253"/>
      <c r="BFZ21" s="253"/>
      <c r="BGA21" s="253"/>
      <c r="BGB21" s="253"/>
      <c r="BGC21" s="253"/>
      <c r="BGD21" s="253"/>
      <c r="BGE21" s="253"/>
      <c r="BGF21" s="253"/>
      <c r="BGG21" s="253"/>
      <c r="BGH21" s="253"/>
      <c r="BGI21" s="253"/>
      <c r="BGJ21" s="253"/>
      <c r="BGK21" s="253"/>
      <c r="BGL21" s="253"/>
      <c r="BGM21" s="253"/>
      <c r="BGN21" s="253"/>
      <c r="BGO21" s="253"/>
      <c r="BGP21" s="253"/>
      <c r="BGQ21" s="253"/>
      <c r="BGR21" s="253"/>
      <c r="BGS21" s="253"/>
      <c r="BGT21" s="253"/>
      <c r="BGU21" s="253"/>
      <c r="BGV21" s="253"/>
      <c r="BGW21" s="253"/>
      <c r="BGX21" s="253"/>
      <c r="BGY21" s="253"/>
      <c r="BGZ21" s="253"/>
      <c r="BHA21" s="253"/>
      <c r="BHB21" s="253"/>
      <c r="BHC21" s="253"/>
      <c r="BHD21" s="253"/>
      <c r="BHE21" s="253"/>
      <c r="BHF21" s="253"/>
      <c r="BHG21" s="253"/>
      <c r="BHH21" s="253"/>
      <c r="BHI21" s="253"/>
      <c r="BHJ21" s="253"/>
      <c r="BHK21" s="253"/>
      <c r="BHL21" s="253"/>
      <c r="BHM21" s="253"/>
      <c r="BHN21" s="253"/>
      <c r="BHO21" s="253"/>
      <c r="BHP21" s="253"/>
      <c r="BHQ21" s="253"/>
      <c r="BHR21" s="253"/>
      <c r="BHS21" s="253"/>
      <c r="BHT21" s="253"/>
      <c r="BHU21" s="253"/>
      <c r="BHV21" s="253"/>
      <c r="BHW21" s="253"/>
      <c r="BHX21" s="253"/>
      <c r="BHY21" s="253"/>
      <c r="BHZ21" s="253"/>
      <c r="BIA21" s="253"/>
      <c r="BIB21" s="253"/>
      <c r="BIC21" s="253"/>
      <c r="BID21" s="253"/>
      <c r="BIE21" s="253"/>
      <c r="BIF21" s="253"/>
      <c r="BIG21" s="253"/>
      <c r="BIH21" s="253"/>
      <c r="BII21" s="253"/>
      <c r="BIJ21" s="253"/>
      <c r="BIK21" s="253"/>
      <c r="BIL21" s="253"/>
      <c r="BIM21" s="253"/>
      <c r="BIN21" s="253"/>
      <c r="BIO21" s="253"/>
      <c r="BIP21" s="253"/>
      <c r="BIQ21" s="253"/>
      <c r="BIR21" s="253"/>
      <c r="BIS21" s="253"/>
      <c r="BIT21" s="253"/>
      <c r="BIU21" s="253"/>
      <c r="BIV21" s="253"/>
      <c r="BIW21" s="253"/>
      <c r="BIX21" s="253"/>
      <c r="BIY21" s="253"/>
      <c r="BIZ21" s="253"/>
      <c r="BJA21" s="253"/>
      <c r="BJB21" s="253"/>
      <c r="BJC21" s="253"/>
      <c r="BJD21" s="253"/>
      <c r="BJE21" s="253"/>
      <c r="BJF21" s="253"/>
      <c r="BJG21" s="253"/>
      <c r="BJH21" s="253"/>
      <c r="BJI21" s="253"/>
      <c r="BJJ21" s="253"/>
      <c r="BJK21" s="253"/>
      <c r="BJL21" s="253"/>
      <c r="BJM21" s="253"/>
      <c r="BJN21" s="253"/>
      <c r="BJO21" s="253"/>
      <c r="BJP21" s="253"/>
      <c r="BJQ21" s="253"/>
      <c r="BJR21" s="253"/>
      <c r="BJS21" s="253"/>
      <c r="BJT21" s="253"/>
      <c r="BJU21" s="253"/>
      <c r="BJV21" s="253"/>
      <c r="BJW21" s="253"/>
      <c r="BJX21" s="253"/>
      <c r="BJY21" s="253"/>
      <c r="BJZ21" s="253"/>
      <c r="BKA21" s="253"/>
      <c r="BKB21" s="253"/>
      <c r="BKC21" s="253"/>
      <c r="BKD21" s="253"/>
      <c r="BKE21" s="253"/>
      <c r="BKF21" s="253"/>
      <c r="BKG21" s="253"/>
      <c r="BKH21" s="253"/>
      <c r="BKI21" s="253"/>
      <c r="BKJ21" s="253"/>
      <c r="BKK21" s="253"/>
      <c r="BKL21" s="253"/>
      <c r="BKM21" s="253"/>
      <c r="BKN21" s="253"/>
      <c r="BKO21" s="253"/>
      <c r="BKP21" s="253"/>
      <c r="BKQ21" s="253"/>
      <c r="BKR21" s="253"/>
      <c r="BKS21" s="253"/>
      <c r="BKT21" s="253"/>
      <c r="BKU21" s="253"/>
      <c r="BKV21" s="253"/>
      <c r="BKW21" s="253"/>
      <c r="BKX21" s="253"/>
      <c r="BKY21" s="253"/>
      <c r="BKZ21" s="253"/>
      <c r="BLA21" s="253"/>
      <c r="BLB21" s="253"/>
      <c r="BLC21" s="253"/>
      <c r="BLD21" s="253"/>
      <c r="BLE21" s="253"/>
      <c r="BLF21" s="253"/>
      <c r="BLG21" s="253"/>
      <c r="BLH21" s="253"/>
      <c r="BLI21" s="253"/>
      <c r="BLJ21" s="253"/>
      <c r="BLK21" s="253"/>
      <c r="BLL21" s="253"/>
      <c r="BLM21" s="253"/>
      <c r="BLN21" s="253"/>
      <c r="BLO21" s="253"/>
      <c r="BLP21" s="253"/>
      <c r="BLQ21" s="253"/>
      <c r="BLR21" s="253"/>
      <c r="BLS21" s="253"/>
      <c r="BLT21" s="253"/>
      <c r="BLU21" s="253"/>
      <c r="BLV21" s="253"/>
      <c r="BLW21" s="253"/>
      <c r="BLX21" s="253"/>
      <c r="BLY21" s="253"/>
      <c r="BLZ21" s="253"/>
      <c r="BMA21" s="253"/>
      <c r="BMB21" s="253"/>
      <c r="BMC21" s="253"/>
      <c r="BMD21" s="253"/>
      <c r="BME21" s="253"/>
      <c r="BMF21" s="253"/>
      <c r="BMG21" s="253"/>
      <c r="BMH21" s="253"/>
      <c r="BMI21" s="253"/>
      <c r="BMJ21" s="253"/>
      <c r="BMK21" s="253"/>
      <c r="BML21" s="253"/>
      <c r="BMM21" s="253"/>
      <c r="BMN21" s="253"/>
      <c r="BMO21" s="253"/>
      <c r="BMP21" s="253"/>
      <c r="BMQ21" s="253"/>
      <c r="BMR21" s="253"/>
      <c r="BMS21" s="253"/>
      <c r="BMT21" s="253"/>
      <c r="BMU21" s="253"/>
      <c r="BMV21" s="253"/>
      <c r="BMW21" s="253"/>
      <c r="BMX21" s="253"/>
      <c r="BMY21" s="253"/>
      <c r="BMZ21" s="253"/>
      <c r="BNA21" s="253"/>
      <c r="BNB21" s="253"/>
      <c r="BNC21" s="253"/>
      <c r="BND21" s="253"/>
      <c r="BNE21" s="253"/>
      <c r="BNF21" s="253"/>
      <c r="BNG21" s="253"/>
      <c r="BNH21" s="253"/>
      <c r="BNI21" s="253"/>
      <c r="BNJ21" s="253"/>
      <c r="BNK21" s="253"/>
      <c r="BNL21" s="253"/>
      <c r="BNM21" s="253"/>
      <c r="BNN21" s="253"/>
      <c r="BNO21" s="253"/>
      <c r="BNP21" s="253"/>
      <c r="BNQ21" s="253"/>
      <c r="BNR21" s="253"/>
      <c r="BNS21" s="253"/>
      <c r="BNT21" s="253"/>
      <c r="BNU21" s="253"/>
      <c r="BNV21" s="253"/>
      <c r="BNW21" s="253"/>
      <c r="BNX21" s="253"/>
      <c r="BNY21" s="253"/>
      <c r="BNZ21" s="253"/>
      <c r="BOA21" s="253"/>
      <c r="BOB21" s="253"/>
      <c r="BOC21" s="253"/>
      <c r="BOD21" s="253"/>
      <c r="BOE21" s="253"/>
      <c r="BOF21" s="253"/>
      <c r="BOG21" s="253"/>
      <c r="BOH21" s="253"/>
      <c r="BOI21" s="253"/>
      <c r="BOJ21" s="253"/>
      <c r="BOK21" s="253"/>
      <c r="BOL21" s="253"/>
      <c r="BOM21" s="253"/>
      <c r="BON21" s="253"/>
      <c r="BOO21" s="253"/>
      <c r="BOP21" s="253"/>
      <c r="BOQ21" s="253"/>
      <c r="BOR21" s="253"/>
      <c r="BOS21" s="253"/>
      <c r="BOT21" s="253"/>
      <c r="BOU21" s="253"/>
      <c r="BOV21" s="253"/>
      <c r="BOW21" s="253"/>
      <c r="BOX21" s="253"/>
      <c r="BOY21" s="253"/>
      <c r="BOZ21" s="253"/>
      <c r="BPA21" s="253"/>
      <c r="BPB21" s="253"/>
      <c r="BPC21" s="253"/>
      <c r="BPD21" s="253"/>
      <c r="BPE21" s="253"/>
      <c r="BPF21" s="253"/>
      <c r="BPG21" s="253"/>
      <c r="BPH21" s="253"/>
      <c r="BPI21" s="253"/>
      <c r="BPJ21" s="253"/>
      <c r="BPK21" s="253"/>
      <c r="BPL21" s="253"/>
      <c r="BPM21" s="253"/>
      <c r="BPN21" s="253"/>
      <c r="BPO21" s="253"/>
      <c r="BPP21" s="253"/>
      <c r="BPQ21" s="253"/>
      <c r="BPR21" s="253"/>
      <c r="BPS21" s="253"/>
      <c r="BPT21" s="253"/>
      <c r="BPU21" s="253"/>
      <c r="BPV21" s="253"/>
      <c r="BPW21" s="253"/>
      <c r="BPX21" s="253"/>
      <c r="BPY21" s="253"/>
      <c r="BPZ21" s="253"/>
      <c r="BQA21" s="253"/>
      <c r="BQB21" s="253"/>
      <c r="BQC21" s="253"/>
      <c r="BQD21" s="253"/>
      <c r="BQE21" s="253"/>
      <c r="BQF21" s="253"/>
      <c r="BQG21" s="253"/>
      <c r="BQH21" s="253"/>
      <c r="BQI21" s="253"/>
      <c r="BQJ21" s="253"/>
      <c r="BQK21" s="253"/>
      <c r="BQL21" s="253"/>
      <c r="BQM21" s="253"/>
      <c r="BQN21" s="253"/>
      <c r="BQO21" s="253"/>
      <c r="BQP21" s="253"/>
      <c r="BQQ21" s="253"/>
      <c r="BQR21" s="253"/>
      <c r="BQS21" s="253"/>
      <c r="BQT21" s="253"/>
      <c r="BQU21" s="253"/>
      <c r="BQV21" s="253"/>
      <c r="BQW21" s="253"/>
      <c r="BQX21" s="253"/>
      <c r="BQY21" s="253"/>
      <c r="BQZ21" s="253"/>
      <c r="BRA21" s="253"/>
      <c r="BRB21" s="253"/>
      <c r="BRC21" s="253"/>
      <c r="BRD21" s="253"/>
      <c r="BRE21" s="253"/>
      <c r="BRF21" s="253"/>
      <c r="BRG21" s="253"/>
      <c r="BRH21" s="253"/>
      <c r="BRI21" s="253"/>
      <c r="BRJ21" s="253"/>
      <c r="BRK21" s="253"/>
      <c r="BRL21" s="253"/>
      <c r="BRM21" s="253"/>
      <c r="BRN21" s="253"/>
      <c r="BRO21" s="253"/>
      <c r="BRP21" s="253"/>
      <c r="BRQ21" s="253"/>
      <c r="BRR21" s="253"/>
      <c r="BRS21" s="253"/>
      <c r="BRT21" s="253"/>
      <c r="BRU21" s="253"/>
      <c r="BRV21" s="253"/>
      <c r="BRW21" s="253"/>
      <c r="BRX21" s="253"/>
      <c r="BRY21" s="253"/>
      <c r="BRZ21" s="253"/>
      <c r="BSA21" s="253"/>
      <c r="BSB21" s="253"/>
      <c r="BSC21" s="253"/>
      <c r="BSD21" s="253"/>
      <c r="BSE21" s="253"/>
      <c r="BSF21" s="253"/>
      <c r="BSG21" s="253"/>
      <c r="BSH21" s="253"/>
      <c r="BSI21" s="253"/>
      <c r="BSJ21" s="253"/>
      <c r="BSK21" s="253"/>
      <c r="BSL21" s="253"/>
      <c r="BSM21" s="253"/>
      <c r="BSN21" s="253"/>
      <c r="BSO21" s="253"/>
      <c r="BSP21" s="253"/>
      <c r="BSQ21" s="253"/>
      <c r="BSR21" s="253"/>
      <c r="BSS21" s="253"/>
      <c r="BST21" s="253"/>
      <c r="BSU21" s="253"/>
      <c r="BSV21" s="253"/>
      <c r="BSW21" s="253"/>
      <c r="BSX21" s="253"/>
      <c r="BSY21" s="253"/>
      <c r="BSZ21" s="253"/>
      <c r="BTA21" s="253"/>
      <c r="BTB21" s="253"/>
      <c r="BTC21" s="253"/>
      <c r="BTD21" s="253"/>
      <c r="BTE21" s="253"/>
      <c r="BTF21" s="253"/>
      <c r="BTG21" s="253"/>
      <c r="BTH21" s="253"/>
      <c r="BTI21" s="253"/>
      <c r="BTJ21" s="253"/>
      <c r="BTK21" s="253"/>
      <c r="BTL21" s="253"/>
      <c r="BTM21" s="253"/>
      <c r="BTN21" s="253"/>
      <c r="BTO21" s="253"/>
      <c r="BTP21" s="253"/>
      <c r="BTQ21" s="253"/>
      <c r="BTR21" s="253"/>
      <c r="BTS21" s="253"/>
      <c r="BTT21" s="253"/>
      <c r="BTU21" s="253"/>
      <c r="BTV21" s="253"/>
      <c r="BTW21" s="253"/>
      <c r="BTX21" s="253"/>
      <c r="BTY21" s="253"/>
      <c r="BTZ21" s="253"/>
      <c r="BUA21" s="253"/>
      <c r="BUB21" s="253"/>
      <c r="BUC21" s="253"/>
      <c r="BUD21" s="253"/>
      <c r="BUE21" s="253"/>
      <c r="BUF21" s="253"/>
      <c r="BUG21" s="253"/>
      <c r="BUH21" s="253"/>
      <c r="BUI21" s="253"/>
      <c r="BUJ21" s="253"/>
      <c r="BUK21" s="253"/>
      <c r="BUL21" s="253"/>
      <c r="BUM21" s="253"/>
      <c r="BUN21" s="253"/>
      <c r="BUO21" s="253"/>
      <c r="BUP21" s="253"/>
      <c r="BUQ21" s="253"/>
      <c r="BUR21" s="253"/>
      <c r="BUS21" s="253"/>
      <c r="BUT21" s="253"/>
      <c r="BUU21" s="253"/>
      <c r="BUV21" s="253"/>
      <c r="BUW21" s="253"/>
      <c r="BUX21" s="253"/>
      <c r="BUY21" s="253"/>
      <c r="BUZ21" s="253"/>
      <c r="BVA21" s="253"/>
      <c r="BVB21" s="253"/>
      <c r="BVC21" s="253"/>
      <c r="BVD21" s="253"/>
      <c r="BVE21" s="253"/>
      <c r="BVF21" s="253"/>
      <c r="BVG21" s="253"/>
      <c r="BVH21" s="253"/>
      <c r="BVI21" s="253"/>
      <c r="BVJ21" s="253"/>
      <c r="BVK21" s="253"/>
      <c r="BVL21" s="253"/>
      <c r="BVM21" s="253"/>
      <c r="BVN21" s="253"/>
      <c r="BVO21" s="253"/>
      <c r="BVP21" s="253"/>
      <c r="BVQ21" s="253"/>
      <c r="BVR21" s="253"/>
      <c r="BVS21" s="253"/>
      <c r="BVT21" s="253"/>
      <c r="BVU21" s="253"/>
      <c r="BVV21" s="253"/>
      <c r="BVW21" s="253"/>
      <c r="BVX21" s="253"/>
      <c r="BVY21" s="253"/>
      <c r="BVZ21" s="253"/>
      <c r="BWA21" s="253"/>
      <c r="BWB21" s="253"/>
      <c r="BWC21" s="253"/>
      <c r="BWD21" s="253"/>
      <c r="BWE21" s="253"/>
      <c r="BWF21" s="253"/>
      <c r="BWG21" s="253"/>
      <c r="BWH21" s="253"/>
      <c r="BWI21" s="253"/>
      <c r="BWJ21" s="253"/>
      <c r="BWK21" s="253"/>
    </row>
    <row r="22" spans="1:1961">
      <c r="A22" s="13" t="s">
        <v>32</v>
      </c>
      <c r="B22" s="14" t="s">
        <v>33</v>
      </c>
      <c r="C22" s="141" t="s">
        <v>203</v>
      </c>
      <c r="D22" s="141" t="s">
        <v>203</v>
      </c>
      <c r="E22" s="141" t="s">
        <v>203</v>
      </c>
      <c r="F22" s="141" t="s">
        <v>203</v>
      </c>
      <c r="G22" s="141" t="s">
        <v>203</v>
      </c>
      <c r="H22" s="141" t="s">
        <v>203</v>
      </c>
      <c r="I22" s="141" t="s">
        <v>203</v>
      </c>
      <c r="J22" s="141" t="s">
        <v>203</v>
      </c>
      <c r="K22" s="141" t="s">
        <v>203</v>
      </c>
      <c r="L22" s="141" t="s">
        <v>203</v>
      </c>
      <c r="M22" s="141" t="s">
        <v>203</v>
      </c>
      <c r="N22" s="141" t="s">
        <v>203</v>
      </c>
      <c r="O22" s="141" t="s">
        <v>203</v>
      </c>
      <c r="P22" s="141" t="s">
        <v>203</v>
      </c>
      <c r="Q22" s="141" t="s">
        <v>203</v>
      </c>
      <c r="R22" s="141" t="s">
        <v>203</v>
      </c>
      <c r="S22" s="141" t="s">
        <v>203</v>
      </c>
      <c r="T22" s="141" t="s">
        <v>203</v>
      </c>
      <c r="U22" s="141" t="s">
        <v>203</v>
      </c>
      <c r="V22" s="141" t="s">
        <v>203</v>
      </c>
      <c r="W22" s="141" t="s">
        <v>203</v>
      </c>
      <c r="X22" s="141" t="s">
        <v>203</v>
      </c>
      <c r="Y22" s="141" t="s">
        <v>203</v>
      </c>
      <c r="Z22" s="141" t="s">
        <v>203</v>
      </c>
      <c r="AA22" s="141" t="s">
        <v>203</v>
      </c>
      <c r="AB22" s="141" t="s">
        <v>203</v>
      </c>
      <c r="AC22" s="141" t="s">
        <v>203</v>
      </c>
      <c r="AD22" s="141" t="s">
        <v>203</v>
      </c>
      <c r="AE22" s="141" t="s">
        <v>203</v>
      </c>
      <c r="AF22" s="141" t="s">
        <v>203</v>
      </c>
      <c r="AG22" s="141" t="s">
        <v>203</v>
      </c>
      <c r="AH22" s="141" t="s">
        <v>203</v>
      </c>
      <c r="AI22" s="141" t="s">
        <v>203</v>
      </c>
      <c r="AJ22" s="141" t="s">
        <v>203</v>
      </c>
      <c r="AK22" s="141" t="s">
        <v>203</v>
      </c>
      <c r="AL22" s="141" t="s">
        <v>203</v>
      </c>
    </row>
    <row r="23" spans="1:1961" s="260" customFormat="1">
      <c r="A23" s="13" t="s">
        <v>34</v>
      </c>
      <c r="B23" s="14" t="s">
        <v>35</v>
      </c>
      <c r="C23" s="262" t="s">
        <v>203</v>
      </c>
      <c r="D23" s="262" t="s">
        <v>203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62" t="s">
        <v>203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62" t="s">
        <v>203</v>
      </c>
      <c r="S23" s="296">
        <v>0</v>
      </c>
      <c r="T23" s="296">
        <v>0</v>
      </c>
      <c r="U23" s="296">
        <v>0</v>
      </c>
      <c r="V23" s="296">
        <v>0</v>
      </c>
      <c r="W23" s="296">
        <v>0</v>
      </c>
      <c r="X23" s="296">
        <v>0</v>
      </c>
      <c r="Y23" s="262" t="s">
        <v>203</v>
      </c>
      <c r="Z23" s="296">
        <v>0</v>
      </c>
      <c r="AA23" s="296">
        <f t="shared" ref="AA23:AE23" si="5">AA50</f>
        <v>0.8</v>
      </c>
      <c r="AB23" s="296">
        <f t="shared" si="5"/>
        <v>0</v>
      </c>
      <c r="AC23" s="296">
        <f t="shared" si="5"/>
        <v>0</v>
      </c>
      <c r="AD23" s="296">
        <v>0</v>
      </c>
      <c r="AE23" s="296">
        <f t="shared" si="5"/>
        <v>0</v>
      </c>
      <c r="AF23" s="262" t="s">
        <v>203</v>
      </c>
      <c r="AG23" s="288">
        <f>AG50</f>
        <v>2.2176099999999996</v>
      </c>
      <c r="AH23" s="296">
        <f t="shared" ref="AH23:AL23" si="6">AH50</f>
        <v>0.8</v>
      </c>
      <c r="AI23" s="296">
        <f t="shared" si="6"/>
        <v>0</v>
      </c>
      <c r="AJ23" s="296">
        <f t="shared" si="6"/>
        <v>0</v>
      </c>
      <c r="AK23" s="296">
        <f t="shared" si="6"/>
        <v>0</v>
      </c>
      <c r="AL23" s="296">
        <f t="shared" si="6"/>
        <v>0</v>
      </c>
    </row>
    <row r="24" spans="1:1961" ht="48">
      <c r="A24" s="13" t="s">
        <v>36</v>
      </c>
      <c r="B24" s="163" t="s">
        <v>37</v>
      </c>
      <c r="C24" s="141" t="s">
        <v>203</v>
      </c>
      <c r="D24" s="141" t="s">
        <v>203</v>
      </c>
      <c r="E24" s="141" t="s">
        <v>203</v>
      </c>
      <c r="F24" s="141" t="s">
        <v>203</v>
      </c>
      <c r="G24" s="141" t="s">
        <v>203</v>
      </c>
      <c r="H24" s="141" t="s">
        <v>203</v>
      </c>
      <c r="I24" s="141" t="s">
        <v>203</v>
      </c>
      <c r="J24" s="141" t="s">
        <v>203</v>
      </c>
      <c r="K24" s="141" t="s">
        <v>203</v>
      </c>
      <c r="L24" s="141" t="s">
        <v>203</v>
      </c>
      <c r="M24" s="141" t="s">
        <v>203</v>
      </c>
      <c r="N24" s="141" t="s">
        <v>203</v>
      </c>
      <c r="O24" s="141" t="s">
        <v>203</v>
      </c>
      <c r="P24" s="141" t="s">
        <v>203</v>
      </c>
      <c r="Q24" s="141" t="s">
        <v>203</v>
      </c>
      <c r="R24" s="141" t="s">
        <v>203</v>
      </c>
      <c r="S24" s="141" t="s">
        <v>203</v>
      </c>
      <c r="T24" s="141" t="s">
        <v>203</v>
      </c>
      <c r="U24" s="141" t="s">
        <v>203</v>
      </c>
      <c r="V24" s="141" t="s">
        <v>203</v>
      </c>
      <c r="W24" s="141" t="s">
        <v>203</v>
      </c>
      <c r="X24" s="141" t="s">
        <v>203</v>
      </c>
      <c r="Y24" s="141" t="s">
        <v>203</v>
      </c>
      <c r="Z24" s="141" t="s">
        <v>203</v>
      </c>
      <c r="AA24" s="141" t="s">
        <v>203</v>
      </c>
      <c r="AB24" s="141" t="s">
        <v>203</v>
      </c>
      <c r="AC24" s="141" t="s">
        <v>203</v>
      </c>
      <c r="AD24" s="141" t="s">
        <v>203</v>
      </c>
      <c r="AE24" s="141" t="s">
        <v>203</v>
      </c>
      <c r="AF24" s="141" t="s">
        <v>203</v>
      </c>
      <c r="AG24" s="141" t="s">
        <v>203</v>
      </c>
      <c r="AH24" s="141" t="s">
        <v>203</v>
      </c>
      <c r="AI24" s="141" t="s">
        <v>203</v>
      </c>
      <c r="AJ24" s="141" t="s">
        <v>203</v>
      </c>
      <c r="AK24" s="141" t="s">
        <v>203</v>
      </c>
      <c r="AL24" s="141" t="s">
        <v>203</v>
      </c>
    </row>
    <row r="25" spans="1:1961" ht="32">
      <c r="A25" s="13" t="s">
        <v>38</v>
      </c>
      <c r="B25" s="14" t="s">
        <v>39</v>
      </c>
      <c r="C25" s="141" t="s">
        <v>203</v>
      </c>
      <c r="D25" s="141" t="s">
        <v>203</v>
      </c>
      <c r="E25" s="141" t="s">
        <v>203</v>
      </c>
      <c r="F25" s="141" t="s">
        <v>203</v>
      </c>
      <c r="G25" s="141" t="s">
        <v>203</v>
      </c>
      <c r="H25" s="141" t="s">
        <v>203</v>
      </c>
      <c r="I25" s="141" t="s">
        <v>203</v>
      </c>
      <c r="J25" s="141" t="s">
        <v>203</v>
      </c>
      <c r="K25" s="141" t="s">
        <v>203</v>
      </c>
      <c r="L25" s="141" t="s">
        <v>203</v>
      </c>
      <c r="M25" s="141" t="s">
        <v>203</v>
      </c>
      <c r="N25" s="141" t="s">
        <v>203</v>
      </c>
      <c r="O25" s="141" t="s">
        <v>203</v>
      </c>
      <c r="P25" s="141" t="s">
        <v>203</v>
      </c>
      <c r="Q25" s="141" t="s">
        <v>203</v>
      </c>
      <c r="R25" s="141" t="s">
        <v>203</v>
      </c>
      <c r="S25" s="141" t="s">
        <v>203</v>
      </c>
      <c r="T25" s="141" t="s">
        <v>203</v>
      </c>
      <c r="U25" s="141" t="s">
        <v>203</v>
      </c>
      <c r="V25" s="141" t="s">
        <v>203</v>
      </c>
      <c r="W25" s="141" t="s">
        <v>203</v>
      </c>
      <c r="X25" s="141" t="s">
        <v>203</v>
      </c>
      <c r="Y25" s="141" t="s">
        <v>203</v>
      </c>
      <c r="Z25" s="141" t="s">
        <v>203</v>
      </c>
      <c r="AA25" s="141" t="s">
        <v>203</v>
      </c>
      <c r="AB25" s="141" t="s">
        <v>203</v>
      </c>
      <c r="AC25" s="141" t="s">
        <v>203</v>
      </c>
      <c r="AD25" s="141" t="s">
        <v>203</v>
      </c>
      <c r="AE25" s="141" t="s">
        <v>203</v>
      </c>
      <c r="AF25" s="141" t="s">
        <v>203</v>
      </c>
      <c r="AG25" s="141" t="s">
        <v>203</v>
      </c>
      <c r="AH25" s="141" t="s">
        <v>203</v>
      </c>
      <c r="AI25" s="141" t="s">
        <v>203</v>
      </c>
      <c r="AJ25" s="141" t="s">
        <v>203</v>
      </c>
      <c r="AK25" s="141" t="s">
        <v>203</v>
      </c>
      <c r="AL25" s="141" t="s">
        <v>203</v>
      </c>
    </row>
    <row r="26" spans="1:1961" ht="32">
      <c r="A26" s="13" t="s">
        <v>40</v>
      </c>
      <c r="B26" s="14" t="s">
        <v>41</v>
      </c>
      <c r="C26" s="141" t="s">
        <v>203</v>
      </c>
      <c r="D26" s="141" t="s">
        <v>203</v>
      </c>
      <c r="E26" s="141" t="s">
        <v>203</v>
      </c>
      <c r="F26" s="141" t="s">
        <v>203</v>
      </c>
      <c r="G26" s="141" t="s">
        <v>203</v>
      </c>
      <c r="H26" s="141" t="s">
        <v>203</v>
      </c>
      <c r="I26" s="141" t="s">
        <v>203</v>
      </c>
      <c r="J26" s="141" t="s">
        <v>203</v>
      </c>
      <c r="K26" s="141" t="s">
        <v>203</v>
      </c>
      <c r="L26" s="141" t="s">
        <v>203</v>
      </c>
      <c r="M26" s="141" t="s">
        <v>203</v>
      </c>
      <c r="N26" s="141" t="s">
        <v>203</v>
      </c>
      <c r="O26" s="141" t="s">
        <v>203</v>
      </c>
      <c r="P26" s="141" t="s">
        <v>203</v>
      </c>
      <c r="Q26" s="141" t="s">
        <v>203</v>
      </c>
      <c r="R26" s="141" t="s">
        <v>203</v>
      </c>
      <c r="S26" s="141" t="s">
        <v>203</v>
      </c>
      <c r="T26" s="141" t="s">
        <v>203</v>
      </c>
      <c r="U26" s="141" t="s">
        <v>203</v>
      </c>
      <c r="V26" s="141" t="s">
        <v>203</v>
      </c>
      <c r="W26" s="141" t="s">
        <v>203</v>
      </c>
      <c r="X26" s="141" t="s">
        <v>203</v>
      </c>
      <c r="Y26" s="141" t="s">
        <v>203</v>
      </c>
      <c r="Z26" s="141" t="s">
        <v>203</v>
      </c>
      <c r="AA26" s="141" t="s">
        <v>203</v>
      </c>
      <c r="AB26" s="141" t="s">
        <v>203</v>
      </c>
      <c r="AC26" s="141" t="s">
        <v>203</v>
      </c>
      <c r="AD26" s="141" t="s">
        <v>203</v>
      </c>
      <c r="AE26" s="141" t="s">
        <v>203</v>
      </c>
      <c r="AF26" s="141" t="s">
        <v>203</v>
      </c>
      <c r="AG26" s="141" t="s">
        <v>203</v>
      </c>
      <c r="AH26" s="141" t="s">
        <v>203</v>
      </c>
      <c r="AI26" s="141" t="s">
        <v>203</v>
      </c>
      <c r="AJ26" s="141" t="s">
        <v>203</v>
      </c>
      <c r="AK26" s="141" t="s">
        <v>203</v>
      </c>
      <c r="AL26" s="141" t="s">
        <v>203</v>
      </c>
    </row>
    <row r="27" spans="1:1961">
      <c r="A27" s="13" t="s">
        <v>42</v>
      </c>
      <c r="B27" s="163" t="s">
        <v>43</v>
      </c>
      <c r="C27" s="141" t="s">
        <v>203</v>
      </c>
      <c r="D27" s="141" t="s">
        <v>203</v>
      </c>
      <c r="E27" s="141" t="s">
        <v>203</v>
      </c>
      <c r="F27" s="141" t="s">
        <v>203</v>
      </c>
      <c r="G27" s="141" t="s">
        <v>203</v>
      </c>
      <c r="H27" s="141" t="s">
        <v>203</v>
      </c>
      <c r="I27" s="141" t="s">
        <v>203</v>
      </c>
      <c r="J27" s="141" t="s">
        <v>203</v>
      </c>
      <c r="K27" s="141" t="s">
        <v>203</v>
      </c>
      <c r="L27" s="141" t="s">
        <v>203</v>
      </c>
      <c r="M27" s="141" t="s">
        <v>203</v>
      </c>
      <c r="N27" s="141" t="s">
        <v>203</v>
      </c>
      <c r="O27" s="141" t="s">
        <v>203</v>
      </c>
      <c r="P27" s="141" t="s">
        <v>203</v>
      </c>
      <c r="Q27" s="141" t="s">
        <v>203</v>
      </c>
      <c r="R27" s="141" t="s">
        <v>203</v>
      </c>
      <c r="S27" s="141" t="s">
        <v>203</v>
      </c>
      <c r="T27" s="141" t="s">
        <v>203</v>
      </c>
      <c r="U27" s="141" t="s">
        <v>203</v>
      </c>
      <c r="V27" s="141" t="s">
        <v>203</v>
      </c>
      <c r="W27" s="141" t="s">
        <v>203</v>
      </c>
      <c r="X27" s="141" t="s">
        <v>203</v>
      </c>
      <c r="Y27" s="141" t="s">
        <v>203</v>
      </c>
      <c r="Z27" s="141" t="s">
        <v>203</v>
      </c>
      <c r="AA27" s="141" t="s">
        <v>203</v>
      </c>
      <c r="AB27" s="141" t="s">
        <v>203</v>
      </c>
      <c r="AC27" s="141" t="s">
        <v>203</v>
      </c>
      <c r="AD27" s="141" t="s">
        <v>203</v>
      </c>
      <c r="AE27" s="141" t="s">
        <v>203</v>
      </c>
      <c r="AF27" s="141" t="s">
        <v>203</v>
      </c>
      <c r="AG27" s="141" t="s">
        <v>203</v>
      </c>
      <c r="AH27" s="141" t="s">
        <v>203</v>
      </c>
      <c r="AI27" s="141" t="s">
        <v>203</v>
      </c>
      <c r="AJ27" s="141" t="s">
        <v>203</v>
      </c>
      <c r="AK27" s="141" t="s">
        <v>203</v>
      </c>
      <c r="AL27" s="141" t="s">
        <v>203</v>
      </c>
    </row>
    <row r="28" spans="1:1961">
      <c r="A28" s="6"/>
      <c r="B28" s="5"/>
      <c r="C28" s="141" t="s">
        <v>203</v>
      </c>
      <c r="D28" s="141" t="s">
        <v>203</v>
      </c>
      <c r="E28" s="141" t="s">
        <v>203</v>
      </c>
      <c r="F28" s="141" t="s">
        <v>203</v>
      </c>
      <c r="G28" s="141" t="s">
        <v>203</v>
      </c>
      <c r="H28" s="141" t="s">
        <v>203</v>
      </c>
      <c r="I28" s="141" t="s">
        <v>203</v>
      </c>
      <c r="J28" s="141" t="s">
        <v>203</v>
      </c>
      <c r="K28" s="141" t="s">
        <v>203</v>
      </c>
      <c r="L28" s="141" t="s">
        <v>203</v>
      </c>
      <c r="M28" s="141" t="s">
        <v>203</v>
      </c>
      <c r="N28" s="141" t="s">
        <v>203</v>
      </c>
      <c r="O28" s="141" t="s">
        <v>203</v>
      </c>
      <c r="P28" s="141" t="s">
        <v>203</v>
      </c>
      <c r="Q28" s="141" t="s">
        <v>203</v>
      </c>
      <c r="R28" s="141" t="s">
        <v>203</v>
      </c>
      <c r="S28" s="141" t="s">
        <v>203</v>
      </c>
      <c r="T28" s="141" t="s">
        <v>203</v>
      </c>
      <c r="U28" s="141" t="s">
        <v>203</v>
      </c>
      <c r="V28" s="141" t="s">
        <v>203</v>
      </c>
      <c r="W28" s="141" t="s">
        <v>203</v>
      </c>
      <c r="X28" s="141" t="s">
        <v>203</v>
      </c>
      <c r="Y28" s="141" t="s">
        <v>203</v>
      </c>
      <c r="Z28" s="141" t="s">
        <v>203</v>
      </c>
      <c r="AA28" s="141" t="s">
        <v>203</v>
      </c>
      <c r="AB28" s="141" t="s">
        <v>203</v>
      </c>
      <c r="AC28" s="141" t="s">
        <v>203</v>
      </c>
      <c r="AD28" s="141" t="s">
        <v>203</v>
      </c>
      <c r="AE28" s="141" t="s">
        <v>203</v>
      </c>
      <c r="AF28" s="141" t="s">
        <v>203</v>
      </c>
      <c r="AG28" s="141" t="s">
        <v>203</v>
      </c>
      <c r="AH28" s="141" t="s">
        <v>203</v>
      </c>
      <c r="AI28" s="141" t="s">
        <v>203</v>
      </c>
      <c r="AJ28" s="141" t="s">
        <v>203</v>
      </c>
      <c r="AK28" s="141" t="s">
        <v>203</v>
      </c>
      <c r="AL28" s="141" t="s">
        <v>203</v>
      </c>
    </row>
    <row r="29" spans="1:1961">
      <c r="A29" s="6" t="s">
        <v>44</v>
      </c>
      <c r="B29" s="5" t="s">
        <v>123</v>
      </c>
      <c r="C29" s="141" t="s">
        <v>203</v>
      </c>
      <c r="D29" s="141" t="s">
        <v>203</v>
      </c>
      <c r="E29" s="141" t="s">
        <v>203</v>
      </c>
      <c r="F29" s="141" t="s">
        <v>203</v>
      </c>
      <c r="G29" s="141" t="s">
        <v>203</v>
      </c>
      <c r="H29" s="141" t="s">
        <v>203</v>
      </c>
      <c r="I29" s="141" t="s">
        <v>203</v>
      </c>
      <c r="J29" s="141" t="s">
        <v>203</v>
      </c>
      <c r="K29" s="141" t="s">
        <v>203</v>
      </c>
      <c r="L29" s="141" t="s">
        <v>203</v>
      </c>
      <c r="M29" s="141" t="s">
        <v>203</v>
      </c>
      <c r="N29" s="141" t="s">
        <v>203</v>
      </c>
      <c r="O29" s="141" t="s">
        <v>203</v>
      </c>
      <c r="P29" s="141" t="s">
        <v>203</v>
      </c>
      <c r="Q29" s="141" t="s">
        <v>203</v>
      </c>
      <c r="R29" s="141" t="s">
        <v>203</v>
      </c>
      <c r="S29" s="141" t="s">
        <v>203</v>
      </c>
      <c r="T29" s="141" t="s">
        <v>203</v>
      </c>
      <c r="U29" s="141" t="s">
        <v>203</v>
      </c>
      <c r="V29" s="141" t="s">
        <v>203</v>
      </c>
      <c r="W29" s="141" t="s">
        <v>203</v>
      </c>
      <c r="X29" s="141" t="s">
        <v>203</v>
      </c>
      <c r="Y29" s="141" t="s">
        <v>203</v>
      </c>
      <c r="Z29" s="141" t="s">
        <v>203</v>
      </c>
      <c r="AA29" s="141" t="s">
        <v>203</v>
      </c>
      <c r="AB29" s="141" t="s">
        <v>203</v>
      </c>
      <c r="AC29" s="141" t="s">
        <v>203</v>
      </c>
      <c r="AD29" s="141" t="s">
        <v>203</v>
      </c>
      <c r="AE29" s="141" t="s">
        <v>203</v>
      </c>
      <c r="AF29" s="141" t="s">
        <v>203</v>
      </c>
      <c r="AG29" s="141" t="s">
        <v>203</v>
      </c>
      <c r="AH29" s="141" t="s">
        <v>203</v>
      </c>
      <c r="AI29" s="141" t="s">
        <v>203</v>
      </c>
      <c r="AJ29" s="141" t="s">
        <v>203</v>
      </c>
      <c r="AK29" s="141" t="s">
        <v>203</v>
      </c>
      <c r="AL29" s="141" t="s">
        <v>203</v>
      </c>
    </row>
    <row r="30" spans="1:1961" s="30" customFormat="1">
      <c r="A30" s="178" t="s">
        <v>45</v>
      </c>
      <c r="B30" s="282" t="s">
        <v>46</v>
      </c>
      <c r="C30" s="201" t="s">
        <v>203</v>
      </c>
      <c r="D30" s="201">
        <f>D47</f>
        <v>0</v>
      </c>
      <c r="E30" s="201">
        <f>E47</f>
        <v>0</v>
      </c>
      <c r="F30" s="201">
        <f t="shared" ref="F30:J30" si="7">F47</f>
        <v>0</v>
      </c>
      <c r="G30" s="201">
        <f t="shared" si="7"/>
        <v>0</v>
      </c>
      <c r="H30" s="201">
        <f t="shared" si="7"/>
        <v>0</v>
      </c>
      <c r="I30" s="201">
        <f t="shared" si="7"/>
        <v>0</v>
      </c>
      <c r="J30" s="201">
        <f t="shared" si="7"/>
        <v>0</v>
      </c>
      <c r="K30" s="201" t="s">
        <v>203</v>
      </c>
      <c r="L30" s="201">
        <f>L47</f>
        <v>0</v>
      </c>
      <c r="M30" s="201">
        <f t="shared" ref="M30:Q30" si="8">M47</f>
        <v>0</v>
      </c>
      <c r="N30" s="201">
        <f t="shared" si="8"/>
        <v>0</v>
      </c>
      <c r="O30" s="201">
        <f t="shared" si="8"/>
        <v>0</v>
      </c>
      <c r="P30" s="201">
        <f t="shared" si="8"/>
        <v>0</v>
      </c>
      <c r="Q30" s="201">
        <f t="shared" si="8"/>
        <v>0</v>
      </c>
      <c r="R30" s="201" t="s">
        <v>203</v>
      </c>
      <c r="S30" s="201">
        <f>S47</f>
        <v>0</v>
      </c>
      <c r="T30" s="201">
        <f t="shared" ref="T30:X30" si="9">T47</f>
        <v>0</v>
      </c>
      <c r="U30" s="201">
        <f t="shared" si="9"/>
        <v>0</v>
      </c>
      <c r="V30" s="201">
        <f t="shared" si="9"/>
        <v>0</v>
      </c>
      <c r="W30" s="201">
        <f t="shared" si="9"/>
        <v>0</v>
      </c>
      <c r="X30" s="201">
        <f t="shared" si="9"/>
        <v>0</v>
      </c>
      <c r="Y30" s="201" t="s">
        <v>203</v>
      </c>
      <c r="Z30" s="201">
        <f>Z47</f>
        <v>0</v>
      </c>
      <c r="AA30" s="201">
        <f t="shared" ref="AA30:AE30" si="10">AA47</f>
        <v>0</v>
      </c>
      <c r="AB30" s="201">
        <f t="shared" si="10"/>
        <v>0</v>
      </c>
      <c r="AC30" s="201">
        <f t="shared" si="10"/>
        <v>0</v>
      </c>
      <c r="AD30" s="201">
        <f t="shared" si="10"/>
        <v>0</v>
      </c>
      <c r="AE30" s="201">
        <f t="shared" si="10"/>
        <v>0</v>
      </c>
      <c r="AF30" s="201" t="s">
        <v>203</v>
      </c>
      <c r="AG30" s="201">
        <f>AG47</f>
        <v>0</v>
      </c>
      <c r="AH30" s="201">
        <f t="shared" ref="AH30:AL30" si="11">AH47</f>
        <v>0</v>
      </c>
      <c r="AI30" s="201">
        <f t="shared" si="11"/>
        <v>0</v>
      </c>
      <c r="AJ30" s="201">
        <f t="shared" si="11"/>
        <v>0</v>
      </c>
      <c r="AK30" s="201">
        <f t="shared" si="11"/>
        <v>0</v>
      </c>
      <c r="AL30" s="201">
        <f t="shared" si="11"/>
        <v>0</v>
      </c>
    </row>
    <row r="31" spans="1:1961" ht="32" hidden="1" outlineLevel="1">
      <c r="A31" s="6" t="s">
        <v>47</v>
      </c>
      <c r="B31" s="5" t="s">
        <v>48</v>
      </c>
      <c r="C31" s="141" t="s">
        <v>203</v>
      </c>
      <c r="D31" s="141" t="s">
        <v>203</v>
      </c>
      <c r="E31" s="141" t="s">
        <v>203</v>
      </c>
      <c r="F31" s="141" t="s">
        <v>203</v>
      </c>
      <c r="G31" s="141" t="s">
        <v>203</v>
      </c>
      <c r="H31" s="141" t="s">
        <v>203</v>
      </c>
      <c r="I31" s="141" t="s">
        <v>203</v>
      </c>
      <c r="J31" s="141" t="s">
        <v>203</v>
      </c>
      <c r="K31" s="141" t="s">
        <v>203</v>
      </c>
      <c r="L31" s="262" t="s">
        <v>203</v>
      </c>
      <c r="M31" s="262" t="s">
        <v>203</v>
      </c>
      <c r="N31" s="262" t="s">
        <v>203</v>
      </c>
      <c r="O31" s="262" t="s">
        <v>203</v>
      </c>
      <c r="P31" s="262" t="s">
        <v>203</v>
      </c>
      <c r="Q31" s="262" t="s">
        <v>203</v>
      </c>
      <c r="R31" s="141" t="s">
        <v>203</v>
      </c>
      <c r="S31" s="262" t="s">
        <v>203</v>
      </c>
      <c r="T31" s="262" t="s">
        <v>203</v>
      </c>
      <c r="U31" s="262" t="s">
        <v>203</v>
      </c>
      <c r="V31" s="262" t="s">
        <v>203</v>
      </c>
      <c r="W31" s="262" t="s">
        <v>203</v>
      </c>
      <c r="X31" s="262" t="s">
        <v>203</v>
      </c>
      <c r="Y31" s="141" t="s">
        <v>203</v>
      </c>
      <c r="Z31" s="262" t="s">
        <v>203</v>
      </c>
      <c r="AA31" s="262" t="s">
        <v>203</v>
      </c>
      <c r="AB31" s="262" t="s">
        <v>203</v>
      </c>
      <c r="AC31" s="262" t="s">
        <v>203</v>
      </c>
      <c r="AD31" s="262" t="s">
        <v>203</v>
      </c>
      <c r="AE31" s="262" t="s">
        <v>203</v>
      </c>
      <c r="AF31" s="141" t="s">
        <v>203</v>
      </c>
      <c r="AG31" s="262" t="s">
        <v>203</v>
      </c>
      <c r="AH31" s="262" t="s">
        <v>203</v>
      </c>
      <c r="AI31" s="262" t="s">
        <v>203</v>
      </c>
      <c r="AJ31" s="262" t="s">
        <v>203</v>
      </c>
      <c r="AK31" s="262" t="s">
        <v>203</v>
      </c>
      <c r="AL31" s="262" t="s">
        <v>203</v>
      </c>
    </row>
    <row r="32" spans="1:1961" ht="32" hidden="1" outlineLevel="1">
      <c r="A32" s="6" t="s">
        <v>49</v>
      </c>
      <c r="B32" s="5" t="s">
        <v>50</v>
      </c>
      <c r="C32" s="141" t="s">
        <v>203</v>
      </c>
      <c r="D32" s="141" t="s">
        <v>203</v>
      </c>
      <c r="E32" s="141" t="s">
        <v>203</v>
      </c>
      <c r="F32" s="141" t="s">
        <v>203</v>
      </c>
      <c r="G32" s="141" t="s">
        <v>203</v>
      </c>
      <c r="H32" s="141" t="s">
        <v>203</v>
      </c>
      <c r="I32" s="141" t="s">
        <v>203</v>
      </c>
      <c r="J32" s="141" t="s">
        <v>203</v>
      </c>
      <c r="K32" s="141" t="s">
        <v>203</v>
      </c>
      <c r="L32" s="262" t="s">
        <v>203</v>
      </c>
      <c r="M32" s="262" t="s">
        <v>203</v>
      </c>
      <c r="N32" s="262" t="s">
        <v>203</v>
      </c>
      <c r="O32" s="262" t="s">
        <v>203</v>
      </c>
      <c r="P32" s="262" t="s">
        <v>203</v>
      </c>
      <c r="Q32" s="262" t="s">
        <v>203</v>
      </c>
      <c r="R32" s="141" t="s">
        <v>203</v>
      </c>
      <c r="S32" s="262" t="s">
        <v>203</v>
      </c>
      <c r="T32" s="262" t="s">
        <v>203</v>
      </c>
      <c r="U32" s="262" t="s">
        <v>203</v>
      </c>
      <c r="V32" s="262" t="s">
        <v>203</v>
      </c>
      <c r="W32" s="262" t="s">
        <v>203</v>
      </c>
      <c r="X32" s="262" t="s">
        <v>203</v>
      </c>
      <c r="Y32" s="141" t="s">
        <v>203</v>
      </c>
      <c r="Z32" s="262" t="s">
        <v>203</v>
      </c>
      <c r="AA32" s="262" t="s">
        <v>203</v>
      </c>
      <c r="AB32" s="262" t="s">
        <v>203</v>
      </c>
      <c r="AC32" s="262" t="s">
        <v>203</v>
      </c>
      <c r="AD32" s="262" t="s">
        <v>203</v>
      </c>
      <c r="AE32" s="262" t="s">
        <v>203</v>
      </c>
      <c r="AF32" s="141" t="s">
        <v>203</v>
      </c>
      <c r="AG32" s="262" t="s">
        <v>203</v>
      </c>
      <c r="AH32" s="262" t="s">
        <v>203</v>
      </c>
      <c r="AI32" s="262" t="s">
        <v>203</v>
      </c>
      <c r="AJ32" s="262" t="s">
        <v>203</v>
      </c>
      <c r="AK32" s="262" t="s">
        <v>203</v>
      </c>
      <c r="AL32" s="262" t="s">
        <v>203</v>
      </c>
    </row>
    <row r="33" spans="1:38" ht="32" hidden="1" outlineLevel="1">
      <c r="A33" s="6" t="s">
        <v>51</v>
      </c>
      <c r="B33" s="5" t="s">
        <v>52</v>
      </c>
      <c r="C33" s="141" t="s">
        <v>203</v>
      </c>
      <c r="D33" s="141" t="s">
        <v>203</v>
      </c>
      <c r="E33" s="141" t="s">
        <v>203</v>
      </c>
      <c r="F33" s="141" t="s">
        <v>203</v>
      </c>
      <c r="G33" s="141" t="s">
        <v>203</v>
      </c>
      <c r="H33" s="141" t="s">
        <v>203</v>
      </c>
      <c r="I33" s="141" t="s">
        <v>203</v>
      </c>
      <c r="J33" s="141" t="s">
        <v>203</v>
      </c>
      <c r="K33" s="141" t="s">
        <v>203</v>
      </c>
      <c r="L33" s="262" t="s">
        <v>203</v>
      </c>
      <c r="M33" s="262" t="s">
        <v>203</v>
      </c>
      <c r="N33" s="262" t="s">
        <v>203</v>
      </c>
      <c r="O33" s="262" t="s">
        <v>203</v>
      </c>
      <c r="P33" s="262" t="s">
        <v>203</v>
      </c>
      <c r="Q33" s="262" t="s">
        <v>203</v>
      </c>
      <c r="R33" s="141" t="s">
        <v>203</v>
      </c>
      <c r="S33" s="262" t="s">
        <v>203</v>
      </c>
      <c r="T33" s="262" t="s">
        <v>203</v>
      </c>
      <c r="U33" s="262" t="s">
        <v>203</v>
      </c>
      <c r="V33" s="262" t="s">
        <v>203</v>
      </c>
      <c r="W33" s="262" t="s">
        <v>203</v>
      </c>
      <c r="X33" s="262" t="s">
        <v>203</v>
      </c>
      <c r="Y33" s="141" t="s">
        <v>203</v>
      </c>
      <c r="Z33" s="262" t="s">
        <v>203</v>
      </c>
      <c r="AA33" s="262" t="s">
        <v>203</v>
      </c>
      <c r="AB33" s="262" t="s">
        <v>203</v>
      </c>
      <c r="AC33" s="262" t="s">
        <v>203</v>
      </c>
      <c r="AD33" s="262" t="s">
        <v>203</v>
      </c>
      <c r="AE33" s="262" t="s">
        <v>203</v>
      </c>
      <c r="AF33" s="141" t="s">
        <v>203</v>
      </c>
      <c r="AG33" s="262" t="s">
        <v>203</v>
      </c>
      <c r="AH33" s="262" t="s">
        <v>203</v>
      </c>
      <c r="AI33" s="262" t="s">
        <v>203</v>
      </c>
      <c r="AJ33" s="262" t="s">
        <v>203</v>
      </c>
      <c r="AK33" s="262" t="s">
        <v>203</v>
      </c>
      <c r="AL33" s="262" t="s">
        <v>203</v>
      </c>
    </row>
    <row r="34" spans="1:38" ht="32" hidden="1" outlineLevel="1">
      <c r="A34" s="6" t="s">
        <v>53</v>
      </c>
      <c r="B34" s="5" t="s">
        <v>54</v>
      </c>
      <c r="C34" s="141" t="s">
        <v>203</v>
      </c>
      <c r="D34" s="141" t="s">
        <v>203</v>
      </c>
      <c r="E34" s="141" t="s">
        <v>203</v>
      </c>
      <c r="F34" s="141" t="s">
        <v>203</v>
      </c>
      <c r="G34" s="141" t="s">
        <v>203</v>
      </c>
      <c r="H34" s="141" t="s">
        <v>203</v>
      </c>
      <c r="I34" s="141" t="s">
        <v>203</v>
      </c>
      <c r="J34" s="141" t="s">
        <v>203</v>
      </c>
      <c r="K34" s="141" t="s">
        <v>203</v>
      </c>
      <c r="L34" s="262" t="s">
        <v>203</v>
      </c>
      <c r="M34" s="262" t="s">
        <v>203</v>
      </c>
      <c r="N34" s="262" t="s">
        <v>203</v>
      </c>
      <c r="O34" s="262" t="s">
        <v>203</v>
      </c>
      <c r="P34" s="262" t="s">
        <v>203</v>
      </c>
      <c r="Q34" s="262" t="s">
        <v>203</v>
      </c>
      <c r="R34" s="141" t="s">
        <v>203</v>
      </c>
      <c r="S34" s="262" t="s">
        <v>203</v>
      </c>
      <c r="T34" s="262" t="s">
        <v>203</v>
      </c>
      <c r="U34" s="262" t="s">
        <v>203</v>
      </c>
      <c r="V34" s="262" t="s">
        <v>203</v>
      </c>
      <c r="W34" s="262" t="s">
        <v>203</v>
      </c>
      <c r="X34" s="262" t="s">
        <v>203</v>
      </c>
      <c r="Y34" s="141" t="s">
        <v>203</v>
      </c>
      <c r="Z34" s="262" t="s">
        <v>203</v>
      </c>
      <c r="AA34" s="262" t="s">
        <v>203</v>
      </c>
      <c r="AB34" s="262" t="s">
        <v>203</v>
      </c>
      <c r="AC34" s="262" t="s">
        <v>203</v>
      </c>
      <c r="AD34" s="262" t="s">
        <v>203</v>
      </c>
      <c r="AE34" s="262" t="s">
        <v>203</v>
      </c>
      <c r="AF34" s="141" t="s">
        <v>203</v>
      </c>
      <c r="AG34" s="262" t="s">
        <v>203</v>
      </c>
      <c r="AH34" s="262" t="s">
        <v>203</v>
      </c>
      <c r="AI34" s="262" t="s">
        <v>203</v>
      </c>
      <c r="AJ34" s="262" t="s">
        <v>203</v>
      </c>
      <c r="AK34" s="262" t="s">
        <v>203</v>
      </c>
      <c r="AL34" s="262" t="s">
        <v>203</v>
      </c>
    </row>
    <row r="35" spans="1:38" ht="32" hidden="1" outlineLevel="1">
      <c r="A35" s="6" t="s">
        <v>55</v>
      </c>
      <c r="B35" s="5" t="s">
        <v>56</v>
      </c>
      <c r="C35" s="141" t="s">
        <v>203</v>
      </c>
      <c r="D35" s="141" t="s">
        <v>203</v>
      </c>
      <c r="E35" s="141" t="s">
        <v>203</v>
      </c>
      <c r="F35" s="141" t="s">
        <v>203</v>
      </c>
      <c r="G35" s="141" t="s">
        <v>203</v>
      </c>
      <c r="H35" s="141" t="s">
        <v>203</v>
      </c>
      <c r="I35" s="141" t="s">
        <v>203</v>
      </c>
      <c r="J35" s="141" t="s">
        <v>203</v>
      </c>
      <c r="K35" s="141" t="s">
        <v>203</v>
      </c>
      <c r="L35" s="262" t="s">
        <v>203</v>
      </c>
      <c r="M35" s="262" t="s">
        <v>203</v>
      </c>
      <c r="N35" s="262" t="s">
        <v>203</v>
      </c>
      <c r="O35" s="262" t="s">
        <v>203</v>
      </c>
      <c r="P35" s="262" t="s">
        <v>203</v>
      </c>
      <c r="Q35" s="262" t="s">
        <v>203</v>
      </c>
      <c r="R35" s="141" t="s">
        <v>203</v>
      </c>
      <c r="S35" s="262" t="s">
        <v>203</v>
      </c>
      <c r="T35" s="262" t="s">
        <v>203</v>
      </c>
      <c r="U35" s="262" t="s">
        <v>203</v>
      </c>
      <c r="V35" s="262" t="s">
        <v>203</v>
      </c>
      <c r="W35" s="262" t="s">
        <v>203</v>
      </c>
      <c r="X35" s="262" t="s">
        <v>203</v>
      </c>
      <c r="Y35" s="141" t="s">
        <v>203</v>
      </c>
      <c r="Z35" s="262" t="s">
        <v>203</v>
      </c>
      <c r="AA35" s="262" t="s">
        <v>203</v>
      </c>
      <c r="AB35" s="262" t="s">
        <v>203</v>
      </c>
      <c r="AC35" s="262" t="s">
        <v>203</v>
      </c>
      <c r="AD35" s="262" t="s">
        <v>203</v>
      </c>
      <c r="AE35" s="262" t="s">
        <v>203</v>
      </c>
      <c r="AF35" s="141" t="s">
        <v>203</v>
      </c>
      <c r="AG35" s="262" t="s">
        <v>203</v>
      </c>
      <c r="AH35" s="262" t="s">
        <v>203</v>
      </c>
      <c r="AI35" s="262" t="s">
        <v>203</v>
      </c>
      <c r="AJ35" s="262" t="s">
        <v>203</v>
      </c>
      <c r="AK35" s="262" t="s">
        <v>203</v>
      </c>
      <c r="AL35" s="262" t="s">
        <v>203</v>
      </c>
    </row>
    <row r="36" spans="1:38" ht="48" hidden="1" outlineLevel="1">
      <c r="A36" s="6" t="s">
        <v>57</v>
      </c>
      <c r="B36" s="5" t="s">
        <v>58</v>
      </c>
      <c r="C36" s="141" t="s">
        <v>203</v>
      </c>
      <c r="D36" s="141" t="s">
        <v>203</v>
      </c>
      <c r="E36" s="141" t="s">
        <v>203</v>
      </c>
      <c r="F36" s="141" t="s">
        <v>203</v>
      </c>
      <c r="G36" s="141" t="s">
        <v>203</v>
      </c>
      <c r="H36" s="141" t="s">
        <v>203</v>
      </c>
      <c r="I36" s="141" t="s">
        <v>203</v>
      </c>
      <c r="J36" s="141" t="s">
        <v>203</v>
      </c>
      <c r="K36" s="141" t="s">
        <v>203</v>
      </c>
      <c r="L36" s="262" t="s">
        <v>203</v>
      </c>
      <c r="M36" s="262" t="s">
        <v>203</v>
      </c>
      <c r="N36" s="262" t="s">
        <v>203</v>
      </c>
      <c r="O36" s="262" t="s">
        <v>203</v>
      </c>
      <c r="P36" s="262" t="s">
        <v>203</v>
      </c>
      <c r="Q36" s="262" t="s">
        <v>203</v>
      </c>
      <c r="R36" s="141" t="s">
        <v>203</v>
      </c>
      <c r="S36" s="262" t="s">
        <v>203</v>
      </c>
      <c r="T36" s="262" t="s">
        <v>203</v>
      </c>
      <c r="U36" s="262" t="s">
        <v>203</v>
      </c>
      <c r="V36" s="262" t="s">
        <v>203</v>
      </c>
      <c r="W36" s="262" t="s">
        <v>203</v>
      </c>
      <c r="X36" s="262" t="s">
        <v>203</v>
      </c>
      <c r="Y36" s="141" t="s">
        <v>203</v>
      </c>
      <c r="Z36" s="262" t="s">
        <v>203</v>
      </c>
      <c r="AA36" s="262" t="s">
        <v>203</v>
      </c>
      <c r="AB36" s="262" t="s">
        <v>203</v>
      </c>
      <c r="AC36" s="262" t="s">
        <v>203</v>
      </c>
      <c r="AD36" s="262" t="s">
        <v>203</v>
      </c>
      <c r="AE36" s="262" t="s">
        <v>203</v>
      </c>
      <c r="AF36" s="141" t="s">
        <v>203</v>
      </c>
      <c r="AG36" s="262" t="s">
        <v>203</v>
      </c>
      <c r="AH36" s="262" t="s">
        <v>203</v>
      </c>
      <c r="AI36" s="262" t="s">
        <v>203</v>
      </c>
      <c r="AJ36" s="262" t="s">
        <v>203</v>
      </c>
      <c r="AK36" s="262" t="s">
        <v>203</v>
      </c>
      <c r="AL36" s="262" t="s">
        <v>203</v>
      </c>
    </row>
    <row r="37" spans="1:38" ht="32" hidden="1" outlineLevel="1">
      <c r="A37" s="6" t="s">
        <v>59</v>
      </c>
      <c r="B37" s="5" t="s">
        <v>60</v>
      </c>
      <c r="C37" s="141" t="s">
        <v>203</v>
      </c>
      <c r="D37" s="141" t="s">
        <v>203</v>
      </c>
      <c r="E37" s="141" t="s">
        <v>203</v>
      </c>
      <c r="F37" s="141" t="s">
        <v>203</v>
      </c>
      <c r="G37" s="141" t="s">
        <v>203</v>
      </c>
      <c r="H37" s="141" t="s">
        <v>203</v>
      </c>
      <c r="I37" s="141" t="s">
        <v>203</v>
      </c>
      <c r="J37" s="141" t="s">
        <v>203</v>
      </c>
      <c r="K37" s="141" t="s">
        <v>203</v>
      </c>
      <c r="L37" s="262" t="s">
        <v>203</v>
      </c>
      <c r="M37" s="262" t="s">
        <v>203</v>
      </c>
      <c r="N37" s="262" t="s">
        <v>203</v>
      </c>
      <c r="O37" s="262" t="s">
        <v>203</v>
      </c>
      <c r="P37" s="262" t="s">
        <v>203</v>
      </c>
      <c r="Q37" s="262" t="s">
        <v>203</v>
      </c>
      <c r="R37" s="141" t="s">
        <v>203</v>
      </c>
      <c r="S37" s="262" t="s">
        <v>203</v>
      </c>
      <c r="T37" s="262" t="s">
        <v>203</v>
      </c>
      <c r="U37" s="262" t="s">
        <v>203</v>
      </c>
      <c r="V37" s="262" t="s">
        <v>203</v>
      </c>
      <c r="W37" s="262" t="s">
        <v>203</v>
      </c>
      <c r="X37" s="262" t="s">
        <v>203</v>
      </c>
      <c r="Y37" s="141" t="s">
        <v>203</v>
      </c>
      <c r="Z37" s="262" t="s">
        <v>203</v>
      </c>
      <c r="AA37" s="262" t="s">
        <v>203</v>
      </c>
      <c r="AB37" s="262" t="s">
        <v>203</v>
      </c>
      <c r="AC37" s="262" t="s">
        <v>203</v>
      </c>
      <c r="AD37" s="262" t="s">
        <v>203</v>
      </c>
      <c r="AE37" s="262" t="s">
        <v>203</v>
      </c>
      <c r="AF37" s="141" t="s">
        <v>203</v>
      </c>
      <c r="AG37" s="262" t="s">
        <v>203</v>
      </c>
      <c r="AH37" s="262" t="s">
        <v>203</v>
      </c>
      <c r="AI37" s="262" t="s">
        <v>203</v>
      </c>
      <c r="AJ37" s="262" t="s">
        <v>203</v>
      </c>
      <c r="AK37" s="262" t="s">
        <v>203</v>
      </c>
      <c r="AL37" s="262" t="s">
        <v>203</v>
      </c>
    </row>
    <row r="38" spans="1:38" ht="32" hidden="1" outlineLevel="1">
      <c r="A38" s="6" t="s">
        <v>61</v>
      </c>
      <c r="B38" s="5" t="s">
        <v>62</v>
      </c>
      <c r="C38" s="141" t="s">
        <v>203</v>
      </c>
      <c r="D38" s="141" t="s">
        <v>203</v>
      </c>
      <c r="E38" s="141" t="s">
        <v>203</v>
      </c>
      <c r="F38" s="141" t="s">
        <v>203</v>
      </c>
      <c r="G38" s="141" t="s">
        <v>203</v>
      </c>
      <c r="H38" s="141" t="s">
        <v>203</v>
      </c>
      <c r="I38" s="141" t="s">
        <v>203</v>
      </c>
      <c r="J38" s="141" t="s">
        <v>203</v>
      </c>
      <c r="K38" s="141" t="s">
        <v>203</v>
      </c>
      <c r="L38" s="262" t="s">
        <v>203</v>
      </c>
      <c r="M38" s="262" t="s">
        <v>203</v>
      </c>
      <c r="N38" s="262" t="s">
        <v>203</v>
      </c>
      <c r="O38" s="262" t="s">
        <v>203</v>
      </c>
      <c r="P38" s="262" t="s">
        <v>203</v>
      </c>
      <c r="Q38" s="262" t="s">
        <v>203</v>
      </c>
      <c r="R38" s="141" t="s">
        <v>203</v>
      </c>
      <c r="S38" s="262" t="s">
        <v>203</v>
      </c>
      <c r="T38" s="262" t="s">
        <v>203</v>
      </c>
      <c r="U38" s="262" t="s">
        <v>203</v>
      </c>
      <c r="V38" s="262" t="s">
        <v>203</v>
      </c>
      <c r="W38" s="262" t="s">
        <v>203</v>
      </c>
      <c r="X38" s="262" t="s">
        <v>203</v>
      </c>
      <c r="Y38" s="141" t="s">
        <v>203</v>
      </c>
      <c r="Z38" s="262" t="s">
        <v>203</v>
      </c>
      <c r="AA38" s="262" t="s">
        <v>203</v>
      </c>
      <c r="AB38" s="262" t="s">
        <v>203</v>
      </c>
      <c r="AC38" s="262" t="s">
        <v>203</v>
      </c>
      <c r="AD38" s="262" t="s">
        <v>203</v>
      </c>
      <c r="AE38" s="262" t="s">
        <v>203</v>
      </c>
      <c r="AF38" s="141" t="s">
        <v>203</v>
      </c>
      <c r="AG38" s="262" t="s">
        <v>203</v>
      </c>
      <c r="AH38" s="262" t="s">
        <v>203</v>
      </c>
      <c r="AI38" s="262" t="s">
        <v>203</v>
      </c>
      <c r="AJ38" s="262" t="s">
        <v>203</v>
      </c>
      <c r="AK38" s="262" t="s">
        <v>203</v>
      </c>
      <c r="AL38" s="262" t="s">
        <v>203</v>
      </c>
    </row>
    <row r="39" spans="1:38" ht="32" hidden="1" outlineLevel="1">
      <c r="A39" s="6" t="s">
        <v>63</v>
      </c>
      <c r="B39" s="5" t="s">
        <v>64</v>
      </c>
      <c r="C39" s="141" t="s">
        <v>203</v>
      </c>
      <c r="D39" s="141" t="s">
        <v>203</v>
      </c>
      <c r="E39" s="141" t="s">
        <v>203</v>
      </c>
      <c r="F39" s="141" t="s">
        <v>203</v>
      </c>
      <c r="G39" s="141" t="s">
        <v>203</v>
      </c>
      <c r="H39" s="141" t="s">
        <v>203</v>
      </c>
      <c r="I39" s="141" t="s">
        <v>203</v>
      </c>
      <c r="J39" s="141" t="s">
        <v>203</v>
      </c>
      <c r="K39" s="141" t="s">
        <v>203</v>
      </c>
      <c r="L39" s="262" t="s">
        <v>203</v>
      </c>
      <c r="M39" s="262" t="s">
        <v>203</v>
      </c>
      <c r="N39" s="262" t="s">
        <v>203</v>
      </c>
      <c r="O39" s="262" t="s">
        <v>203</v>
      </c>
      <c r="P39" s="262" t="s">
        <v>203</v>
      </c>
      <c r="Q39" s="262" t="s">
        <v>203</v>
      </c>
      <c r="R39" s="141" t="s">
        <v>203</v>
      </c>
      <c r="S39" s="262" t="s">
        <v>203</v>
      </c>
      <c r="T39" s="262" t="s">
        <v>203</v>
      </c>
      <c r="U39" s="262" t="s">
        <v>203</v>
      </c>
      <c r="V39" s="262" t="s">
        <v>203</v>
      </c>
      <c r="W39" s="262" t="s">
        <v>203</v>
      </c>
      <c r="X39" s="262" t="s">
        <v>203</v>
      </c>
      <c r="Y39" s="141" t="s">
        <v>203</v>
      </c>
      <c r="Z39" s="262" t="s">
        <v>203</v>
      </c>
      <c r="AA39" s="262" t="s">
        <v>203</v>
      </c>
      <c r="AB39" s="262" t="s">
        <v>203</v>
      </c>
      <c r="AC39" s="262" t="s">
        <v>203</v>
      </c>
      <c r="AD39" s="262" t="s">
        <v>203</v>
      </c>
      <c r="AE39" s="262" t="s">
        <v>203</v>
      </c>
      <c r="AF39" s="141" t="s">
        <v>203</v>
      </c>
      <c r="AG39" s="262" t="s">
        <v>203</v>
      </c>
      <c r="AH39" s="262" t="s">
        <v>203</v>
      </c>
      <c r="AI39" s="262" t="s">
        <v>203</v>
      </c>
      <c r="AJ39" s="262" t="s">
        <v>203</v>
      </c>
      <c r="AK39" s="262" t="s">
        <v>203</v>
      </c>
      <c r="AL39" s="262" t="s">
        <v>203</v>
      </c>
    </row>
    <row r="40" spans="1:38" ht="64" hidden="1" outlineLevel="1">
      <c r="A40" s="6" t="s">
        <v>63</v>
      </c>
      <c r="B40" s="5" t="s">
        <v>65</v>
      </c>
      <c r="C40" s="141" t="s">
        <v>203</v>
      </c>
      <c r="D40" s="141" t="s">
        <v>203</v>
      </c>
      <c r="E40" s="141" t="s">
        <v>203</v>
      </c>
      <c r="F40" s="141" t="s">
        <v>203</v>
      </c>
      <c r="G40" s="141" t="s">
        <v>203</v>
      </c>
      <c r="H40" s="141" t="s">
        <v>203</v>
      </c>
      <c r="I40" s="141" t="s">
        <v>203</v>
      </c>
      <c r="J40" s="141" t="s">
        <v>203</v>
      </c>
      <c r="K40" s="141" t="s">
        <v>203</v>
      </c>
      <c r="L40" s="262" t="s">
        <v>203</v>
      </c>
      <c r="M40" s="262" t="s">
        <v>203</v>
      </c>
      <c r="N40" s="262" t="s">
        <v>203</v>
      </c>
      <c r="O40" s="262" t="s">
        <v>203</v>
      </c>
      <c r="P40" s="262" t="s">
        <v>203</v>
      </c>
      <c r="Q40" s="262" t="s">
        <v>203</v>
      </c>
      <c r="R40" s="141" t="s">
        <v>203</v>
      </c>
      <c r="S40" s="262" t="s">
        <v>203</v>
      </c>
      <c r="T40" s="262" t="s">
        <v>203</v>
      </c>
      <c r="U40" s="262" t="s">
        <v>203</v>
      </c>
      <c r="V40" s="262" t="s">
        <v>203</v>
      </c>
      <c r="W40" s="262" t="s">
        <v>203</v>
      </c>
      <c r="X40" s="262" t="s">
        <v>203</v>
      </c>
      <c r="Y40" s="141" t="s">
        <v>203</v>
      </c>
      <c r="Z40" s="262" t="s">
        <v>203</v>
      </c>
      <c r="AA40" s="262" t="s">
        <v>203</v>
      </c>
      <c r="AB40" s="262" t="s">
        <v>203</v>
      </c>
      <c r="AC40" s="262" t="s">
        <v>203</v>
      </c>
      <c r="AD40" s="262" t="s">
        <v>203</v>
      </c>
      <c r="AE40" s="262" t="s">
        <v>203</v>
      </c>
      <c r="AF40" s="141" t="s">
        <v>203</v>
      </c>
      <c r="AG40" s="262" t="s">
        <v>203</v>
      </c>
      <c r="AH40" s="262" t="s">
        <v>203</v>
      </c>
      <c r="AI40" s="262" t="s">
        <v>203</v>
      </c>
      <c r="AJ40" s="262" t="s">
        <v>203</v>
      </c>
      <c r="AK40" s="262" t="s">
        <v>203</v>
      </c>
      <c r="AL40" s="262" t="s">
        <v>203</v>
      </c>
    </row>
    <row r="41" spans="1:38" ht="64" hidden="1" outlineLevel="1">
      <c r="A41" s="6" t="s">
        <v>63</v>
      </c>
      <c r="B41" s="5" t="s">
        <v>66</v>
      </c>
      <c r="C41" s="141" t="s">
        <v>203</v>
      </c>
      <c r="D41" s="141" t="s">
        <v>203</v>
      </c>
      <c r="E41" s="141" t="s">
        <v>203</v>
      </c>
      <c r="F41" s="141" t="s">
        <v>203</v>
      </c>
      <c r="G41" s="141" t="s">
        <v>203</v>
      </c>
      <c r="H41" s="141" t="s">
        <v>203</v>
      </c>
      <c r="I41" s="141" t="s">
        <v>203</v>
      </c>
      <c r="J41" s="141" t="s">
        <v>203</v>
      </c>
      <c r="K41" s="141" t="s">
        <v>203</v>
      </c>
      <c r="L41" s="262" t="s">
        <v>203</v>
      </c>
      <c r="M41" s="262" t="s">
        <v>203</v>
      </c>
      <c r="N41" s="262" t="s">
        <v>203</v>
      </c>
      <c r="O41" s="262" t="s">
        <v>203</v>
      </c>
      <c r="P41" s="262" t="s">
        <v>203</v>
      </c>
      <c r="Q41" s="262" t="s">
        <v>203</v>
      </c>
      <c r="R41" s="141" t="s">
        <v>203</v>
      </c>
      <c r="S41" s="262" t="s">
        <v>203</v>
      </c>
      <c r="T41" s="262" t="s">
        <v>203</v>
      </c>
      <c r="U41" s="262" t="s">
        <v>203</v>
      </c>
      <c r="V41" s="262" t="s">
        <v>203</v>
      </c>
      <c r="W41" s="262" t="s">
        <v>203</v>
      </c>
      <c r="X41" s="262" t="s">
        <v>203</v>
      </c>
      <c r="Y41" s="141" t="s">
        <v>203</v>
      </c>
      <c r="Z41" s="262" t="s">
        <v>203</v>
      </c>
      <c r="AA41" s="262" t="s">
        <v>203</v>
      </c>
      <c r="AB41" s="262" t="s">
        <v>203</v>
      </c>
      <c r="AC41" s="262" t="s">
        <v>203</v>
      </c>
      <c r="AD41" s="262" t="s">
        <v>203</v>
      </c>
      <c r="AE41" s="262" t="s">
        <v>203</v>
      </c>
      <c r="AF41" s="141" t="s">
        <v>203</v>
      </c>
      <c r="AG41" s="262" t="s">
        <v>203</v>
      </c>
      <c r="AH41" s="262" t="s">
        <v>203</v>
      </c>
      <c r="AI41" s="262" t="s">
        <v>203</v>
      </c>
      <c r="AJ41" s="262" t="s">
        <v>203</v>
      </c>
      <c r="AK41" s="262" t="s">
        <v>203</v>
      </c>
      <c r="AL41" s="262" t="s">
        <v>203</v>
      </c>
    </row>
    <row r="42" spans="1:38" ht="64" hidden="1" outlineLevel="1">
      <c r="A42" s="6" t="s">
        <v>63</v>
      </c>
      <c r="B42" s="5" t="s">
        <v>67</v>
      </c>
      <c r="C42" s="141" t="s">
        <v>203</v>
      </c>
      <c r="D42" s="141" t="s">
        <v>203</v>
      </c>
      <c r="E42" s="141" t="s">
        <v>203</v>
      </c>
      <c r="F42" s="141" t="s">
        <v>203</v>
      </c>
      <c r="G42" s="141" t="s">
        <v>203</v>
      </c>
      <c r="H42" s="141" t="s">
        <v>203</v>
      </c>
      <c r="I42" s="141" t="s">
        <v>203</v>
      </c>
      <c r="J42" s="141" t="s">
        <v>203</v>
      </c>
      <c r="K42" s="141" t="s">
        <v>203</v>
      </c>
      <c r="L42" s="262" t="s">
        <v>203</v>
      </c>
      <c r="M42" s="262" t="s">
        <v>203</v>
      </c>
      <c r="N42" s="262" t="s">
        <v>203</v>
      </c>
      <c r="O42" s="262" t="s">
        <v>203</v>
      </c>
      <c r="P42" s="262" t="s">
        <v>203</v>
      </c>
      <c r="Q42" s="262" t="s">
        <v>203</v>
      </c>
      <c r="R42" s="141" t="s">
        <v>203</v>
      </c>
      <c r="S42" s="262" t="s">
        <v>203</v>
      </c>
      <c r="T42" s="262" t="s">
        <v>203</v>
      </c>
      <c r="U42" s="262" t="s">
        <v>203</v>
      </c>
      <c r="V42" s="262" t="s">
        <v>203</v>
      </c>
      <c r="W42" s="262" t="s">
        <v>203</v>
      </c>
      <c r="X42" s="262" t="s">
        <v>203</v>
      </c>
      <c r="Y42" s="141" t="s">
        <v>203</v>
      </c>
      <c r="Z42" s="262" t="s">
        <v>203</v>
      </c>
      <c r="AA42" s="262" t="s">
        <v>203</v>
      </c>
      <c r="AB42" s="262" t="s">
        <v>203</v>
      </c>
      <c r="AC42" s="262" t="s">
        <v>203</v>
      </c>
      <c r="AD42" s="262" t="s">
        <v>203</v>
      </c>
      <c r="AE42" s="262" t="s">
        <v>203</v>
      </c>
      <c r="AF42" s="141" t="s">
        <v>203</v>
      </c>
      <c r="AG42" s="262" t="s">
        <v>203</v>
      </c>
      <c r="AH42" s="262" t="s">
        <v>203</v>
      </c>
      <c r="AI42" s="262" t="s">
        <v>203</v>
      </c>
      <c r="AJ42" s="262" t="s">
        <v>203</v>
      </c>
      <c r="AK42" s="262" t="s">
        <v>203</v>
      </c>
      <c r="AL42" s="262" t="s">
        <v>203</v>
      </c>
    </row>
    <row r="43" spans="1:38" ht="32" hidden="1" outlineLevel="1">
      <c r="A43" s="6" t="s">
        <v>68</v>
      </c>
      <c r="B43" s="5" t="s">
        <v>64</v>
      </c>
      <c r="C43" s="141" t="s">
        <v>203</v>
      </c>
      <c r="D43" s="141" t="s">
        <v>203</v>
      </c>
      <c r="E43" s="141" t="s">
        <v>203</v>
      </c>
      <c r="F43" s="141" t="s">
        <v>203</v>
      </c>
      <c r="G43" s="141" t="s">
        <v>203</v>
      </c>
      <c r="H43" s="141" t="s">
        <v>203</v>
      </c>
      <c r="I43" s="141" t="s">
        <v>203</v>
      </c>
      <c r="J43" s="141" t="s">
        <v>203</v>
      </c>
      <c r="K43" s="141" t="s">
        <v>203</v>
      </c>
      <c r="L43" s="262" t="s">
        <v>203</v>
      </c>
      <c r="M43" s="262" t="s">
        <v>203</v>
      </c>
      <c r="N43" s="262" t="s">
        <v>203</v>
      </c>
      <c r="O43" s="262" t="s">
        <v>203</v>
      </c>
      <c r="P43" s="262" t="s">
        <v>203</v>
      </c>
      <c r="Q43" s="262" t="s">
        <v>203</v>
      </c>
      <c r="R43" s="141" t="s">
        <v>203</v>
      </c>
      <c r="S43" s="262" t="s">
        <v>203</v>
      </c>
      <c r="T43" s="262" t="s">
        <v>203</v>
      </c>
      <c r="U43" s="262" t="s">
        <v>203</v>
      </c>
      <c r="V43" s="262" t="s">
        <v>203</v>
      </c>
      <c r="W43" s="262" t="s">
        <v>203</v>
      </c>
      <c r="X43" s="262" t="s">
        <v>203</v>
      </c>
      <c r="Y43" s="141" t="s">
        <v>203</v>
      </c>
      <c r="Z43" s="262" t="s">
        <v>203</v>
      </c>
      <c r="AA43" s="262" t="s">
        <v>203</v>
      </c>
      <c r="AB43" s="262" t="s">
        <v>203</v>
      </c>
      <c r="AC43" s="262" t="s">
        <v>203</v>
      </c>
      <c r="AD43" s="262" t="s">
        <v>203</v>
      </c>
      <c r="AE43" s="262" t="s">
        <v>203</v>
      </c>
      <c r="AF43" s="141" t="s">
        <v>203</v>
      </c>
      <c r="AG43" s="262" t="s">
        <v>203</v>
      </c>
      <c r="AH43" s="262" t="s">
        <v>203</v>
      </c>
      <c r="AI43" s="262" t="s">
        <v>203</v>
      </c>
      <c r="AJ43" s="262" t="s">
        <v>203</v>
      </c>
      <c r="AK43" s="262" t="s">
        <v>203</v>
      </c>
      <c r="AL43" s="262" t="s">
        <v>203</v>
      </c>
    </row>
    <row r="44" spans="1:38" ht="64" hidden="1" outlineLevel="1">
      <c r="A44" s="6" t="s">
        <v>68</v>
      </c>
      <c r="B44" s="5" t="s">
        <v>65</v>
      </c>
      <c r="C44" s="141" t="s">
        <v>203</v>
      </c>
      <c r="D44" s="141" t="s">
        <v>203</v>
      </c>
      <c r="E44" s="141" t="s">
        <v>203</v>
      </c>
      <c r="F44" s="141" t="s">
        <v>203</v>
      </c>
      <c r="G44" s="141" t="s">
        <v>203</v>
      </c>
      <c r="H44" s="141" t="s">
        <v>203</v>
      </c>
      <c r="I44" s="141" t="s">
        <v>203</v>
      </c>
      <c r="J44" s="141" t="s">
        <v>203</v>
      </c>
      <c r="K44" s="141" t="s">
        <v>203</v>
      </c>
      <c r="L44" s="262" t="s">
        <v>203</v>
      </c>
      <c r="M44" s="262" t="s">
        <v>203</v>
      </c>
      <c r="N44" s="262" t="s">
        <v>203</v>
      </c>
      <c r="O44" s="262" t="s">
        <v>203</v>
      </c>
      <c r="P44" s="262" t="s">
        <v>203</v>
      </c>
      <c r="Q44" s="262" t="s">
        <v>203</v>
      </c>
      <c r="R44" s="141" t="s">
        <v>203</v>
      </c>
      <c r="S44" s="262" t="s">
        <v>203</v>
      </c>
      <c r="T44" s="262" t="s">
        <v>203</v>
      </c>
      <c r="U44" s="262" t="s">
        <v>203</v>
      </c>
      <c r="V44" s="262" t="s">
        <v>203</v>
      </c>
      <c r="W44" s="262" t="s">
        <v>203</v>
      </c>
      <c r="X44" s="262" t="s">
        <v>203</v>
      </c>
      <c r="Y44" s="141" t="s">
        <v>203</v>
      </c>
      <c r="Z44" s="262" t="s">
        <v>203</v>
      </c>
      <c r="AA44" s="262" t="s">
        <v>203</v>
      </c>
      <c r="AB44" s="262" t="s">
        <v>203</v>
      </c>
      <c r="AC44" s="262" t="s">
        <v>203</v>
      </c>
      <c r="AD44" s="262" t="s">
        <v>203</v>
      </c>
      <c r="AE44" s="262" t="s">
        <v>203</v>
      </c>
      <c r="AF44" s="141" t="s">
        <v>203</v>
      </c>
      <c r="AG44" s="262" t="s">
        <v>203</v>
      </c>
      <c r="AH44" s="262" t="s">
        <v>203</v>
      </c>
      <c r="AI44" s="262" t="s">
        <v>203</v>
      </c>
      <c r="AJ44" s="262" t="s">
        <v>203</v>
      </c>
      <c r="AK44" s="262" t="s">
        <v>203</v>
      </c>
      <c r="AL44" s="262" t="s">
        <v>203</v>
      </c>
    </row>
    <row r="45" spans="1:38" ht="64" hidden="1" outlineLevel="1">
      <c r="A45" s="6" t="s">
        <v>68</v>
      </c>
      <c r="B45" s="5" t="s">
        <v>66</v>
      </c>
      <c r="C45" s="141" t="s">
        <v>203</v>
      </c>
      <c r="D45" s="141" t="s">
        <v>203</v>
      </c>
      <c r="E45" s="141" t="s">
        <v>203</v>
      </c>
      <c r="F45" s="141" t="s">
        <v>203</v>
      </c>
      <c r="G45" s="141" t="s">
        <v>203</v>
      </c>
      <c r="H45" s="141" t="s">
        <v>203</v>
      </c>
      <c r="I45" s="141" t="s">
        <v>203</v>
      </c>
      <c r="J45" s="141" t="s">
        <v>203</v>
      </c>
      <c r="K45" s="141" t="s">
        <v>203</v>
      </c>
      <c r="L45" s="262" t="s">
        <v>203</v>
      </c>
      <c r="M45" s="262" t="s">
        <v>203</v>
      </c>
      <c r="N45" s="262" t="s">
        <v>203</v>
      </c>
      <c r="O45" s="262" t="s">
        <v>203</v>
      </c>
      <c r="P45" s="262" t="s">
        <v>203</v>
      </c>
      <c r="Q45" s="262" t="s">
        <v>203</v>
      </c>
      <c r="R45" s="141" t="s">
        <v>203</v>
      </c>
      <c r="S45" s="262" t="s">
        <v>203</v>
      </c>
      <c r="T45" s="262" t="s">
        <v>203</v>
      </c>
      <c r="U45" s="262" t="s">
        <v>203</v>
      </c>
      <c r="V45" s="262" t="s">
        <v>203</v>
      </c>
      <c r="W45" s="262" t="s">
        <v>203</v>
      </c>
      <c r="X45" s="262" t="s">
        <v>203</v>
      </c>
      <c r="Y45" s="141" t="s">
        <v>203</v>
      </c>
      <c r="Z45" s="262" t="s">
        <v>203</v>
      </c>
      <c r="AA45" s="262" t="s">
        <v>203</v>
      </c>
      <c r="AB45" s="262" t="s">
        <v>203</v>
      </c>
      <c r="AC45" s="262" t="s">
        <v>203</v>
      </c>
      <c r="AD45" s="262" t="s">
        <v>203</v>
      </c>
      <c r="AE45" s="262" t="s">
        <v>203</v>
      </c>
      <c r="AF45" s="141" t="s">
        <v>203</v>
      </c>
      <c r="AG45" s="262" t="s">
        <v>203</v>
      </c>
      <c r="AH45" s="262" t="s">
        <v>203</v>
      </c>
      <c r="AI45" s="262" t="s">
        <v>203</v>
      </c>
      <c r="AJ45" s="262" t="s">
        <v>203</v>
      </c>
      <c r="AK45" s="262" t="s">
        <v>203</v>
      </c>
      <c r="AL45" s="262" t="s">
        <v>203</v>
      </c>
    </row>
    <row r="46" spans="1:38" ht="64" hidden="1" outlineLevel="1">
      <c r="A46" s="6" t="s">
        <v>68</v>
      </c>
      <c r="B46" s="5" t="s">
        <v>69</v>
      </c>
      <c r="C46" s="141" t="s">
        <v>203</v>
      </c>
      <c r="D46" s="141" t="s">
        <v>203</v>
      </c>
      <c r="E46" s="141" t="s">
        <v>203</v>
      </c>
      <c r="F46" s="141" t="s">
        <v>203</v>
      </c>
      <c r="G46" s="141" t="s">
        <v>203</v>
      </c>
      <c r="H46" s="141" t="s">
        <v>203</v>
      </c>
      <c r="I46" s="141" t="s">
        <v>203</v>
      </c>
      <c r="J46" s="141" t="s">
        <v>203</v>
      </c>
      <c r="K46" s="141" t="s">
        <v>203</v>
      </c>
      <c r="L46" s="262" t="s">
        <v>203</v>
      </c>
      <c r="M46" s="262" t="s">
        <v>203</v>
      </c>
      <c r="N46" s="262" t="s">
        <v>203</v>
      </c>
      <c r="O46" s="262" t="s">
        <v>203</v>
      </c>
      <c r="P46" s="262" t="s">
        <v>203</v>
      </c>
      <c r="Q46" s="262" t="s">
        <v>203</v>
      </c>
      <c r="R46" s="141" t="s">
        <v>203</v>
      </c>
      <c r="S46" s="262" t="s">
        <v>203</v>
      </c>
      <c r="T46" s="262" t="s">
        <v>203</v>
      </c>
      <c r="U46" s="262" t="s">
        <v>203</v>
      </c>
      <c r="V46" s="262" t="s">
        <v>203</v>
      </c>
      <c r="W46" s="262" t="s">
        <v>203</v>
      </c>
      <c r="X46" s="262" t="s">
        <v>203</v>
      </c>
      <c r="Y46" s="141" t="s">
        <v>203</v>
      </c>
      <c r="Z46" s="262" t="s">
        <v>203</v>
      </c>
      <c r="AA46" s="262" t="s">
        <v>203</v>
      </c>
      <c r="AB46" s="262" t="s">
        <v>203</v>
      </c>
      <c r="AC46" s="262" t="s">
        <v>203</v>
      </c>
      <c r="AD46" s="262" t="s">
        <v>203</v>
      </c>
      <c r="AE46" s="262" t="s">
        <v>203</v>
      </c>
      <c r="AF46" s="141" t="s">
        <v>203</v>
      </c>
      <c r="AG46" s="262" t="s">
        <v>203</v>
      </c>
      <c r="AH46" s="262" t="s">
        <v>203</v>
      </c>
      <c r="AI46" s="262" t="s">
        <v>203</v>
      </c>
      <c r="AJ46" s="262" t="s">
        <v>203</v>
      </c>
      <c r="AK46" s="262" t="s">
        <v>203</v>
      </c>
      <c r="AL46" s="262" t="s">
        <v>203</v>
      </c>
    </row>
    <row r="47" spans="1:38" s="30" customFormat="1" ht="48" collapsed="1">
      <c r="A47" s="178" t="s">
        <v>70</v>
      </c>
      <c r="B47" s="282" t="s">
        <v>71</v>
      </c>
      <c r="C47" s="201" t="s">
        <v>203</v>
      </c>
      <c r="D47" s="201">
        <f>D48</f>
        <v>0</v>
      </c>
      <c r="E47" s="201">
        <f>E48</f>
        <v>0</v>
      </c>
      <c r="F47" s="201">
        <f t="shared" ref="F47:J47" si="12">F48</f>
        <v>0</v>
      </c>
      <c r="G47" s="201">
        <f t="shared" si="12"/>
        <v>0</v>
      </c>
      <c r="H47" s="201">
        <f t="shared" si="12"/>
        <v>0</v>
      </c>
      <c r="I47" s="201">
        <f t="shared" si="12"/>
        <v>0</v>
      </c>
      <c r="J47" s="201">
        <f t="shared" si="12"/>
        <v>0</v>
      </c>
      <c r="K47" s="201" t="s">
        <v>203</v>
      </c>
      <c r="L47" s="201">
        <f>L48</f>
        <v>0</v>
      </c>
      <c r="M47" s="201">
        <f t="shared" ref="M47:M48" si="13">M48</f>
        <v>0</v>
      </c>
      <c r="N47" s="201">
        <f t="shared" ref="N47:N48" si="14">N48</f>
        <v>0</v>
      </c>
      <c r="O47" s="201">
        <f t="shared" ref="O47:O48" si="15">O48</f>
        <v>0</v>
      </c>
      <c r="P47" s="201">
        <f t="shared" ref="P47:P48" si="16">P48</f>
        <v>0</v>
      </c>
      <c r="Q47" s="201">
        <f t="shared" ref="Q47:Q48" si="17">Q48</f>
        <v>0</v>
      </c>
      <c r="R47" s="201" t="s">
        <v>203</v>
      </c>
      <c r="S47" s="201">
        <f>S48</f>
        <v>0</v>
      </c>
      <c r="T47" s="201">
        <f t="shared" ref="T47:T48" si="18">T48</f>
        <v>0</v>
      </c>
      <c r="U47" s="201">
        <f t="shared" ref="U47:U48" si="19">U48</f>
        <v>0</v>
      </c>
      <c r="V47" s="201">
        <f t="shared" ref="V47:V48" si="20">V48</f>
        <v>0</v>
      </c>
      <c r="W47" s="201">
        <f t="shared" ref="W47:W48" si="21">W48</f>
        <v>0</v>
      </c>
      <c r="X47" s="201">
        <f t="shared" ref="X47:X48" si="22">X48</f>
        <v>0</v>
      </c>
      <c r="Y47" s="201" t="s">
        <v>203</v>
      </c>
      <c r="Z47" s="201">
        <f>Z48</f>
        <v>0</v>
      </c>
      <c r="AA47" s="201">
        <f t="shared" ref="AA47:AA48" si="23">AA48</f>
        <v>0</v>
      </c>
      <c r="AB47" s="201">
        <f t="shared" ref="AB47:AB48" si="24">AB48</f>
        <v>0</v>
      </c>
      <c r="AC47" s="201">
        <f t="shared" ref="AC47:AC48" si="25">AC48</f>
        <v>0</v>
      </c>
      <c r="AD47" s="201">
        <f t="shared" ref="AD47:AD48" si="26">AD48</f>
        <v>0</v>
      </c>
      <c r="AE47" s="201">
        <f t="shared" ref="AE47:AE48" si="27">AE48</f>
        <v>0</v>
      </c>
      <c r="AF47" s="201" t="s">
        <v>203</v>
      </c>
      <c r="AG47" s="201">
        <f>AG48</f>
        <v>0</v>
      </c>
      <c r="AH47" s="201">
        <f t="shared" ref="AH47:AH48" si="28">AH48</f>
        <v>0</v>
      </c>
      <c r="AI47" s="201">
        <f t="shared" ref="AI47:AI48" si="29">AI48</f>
        <v>0</v>
      </c>
      <c r="AJ47" s="201">
        <f t="shared" ref="AJ47:AJ48" si="30">AJ48</f>
        <v>0</v>
      </c>
      <c r="AK47" s="201">
        <f t="shared" ref="AK47:AK48" si="31">AK48</f>
        <v>0</v>
      </c>
      <c r="AL47" s="201">
        <f t="shared" ref="AL47:AL48" si="32">AL48</f>
        <v>0</v>
      </c>
    </row>
    <row r="48" spans="1:38" s="23" customFormat="1" ht="48">
      <c r="A48" s="8" t="s">
        <v>72</v>
      </c>
      <c r="B48" s="9" t="s">
        <v>73</v>
      </c>
      <c r="C48" s="41" t="s">
        <v>203</v>
      </c>
      <c r="D48" s="41">
        <f>D49</f>
        <v>0</v>
      </c>
      <c r="E48" s="41">
        <f>E49</f>
        <v>0</v>
      </c>
      <c r="F48" s="41">
        <f t="shared" ref="F48:J48" si="33">F49</f>
        <v>0</v>
      </c>
      <c r="G48" s="41">
        <f t="shared" si="33"/>
        <v>0</v>
      </c>
      <c r="H48" s="41">
        <f t="shared" si="33"/>
        <v>0</v>
      </c>
      <c r="I48" s="41">
        <f t="shared" si="33"/>
        <v>0</v>
      </c>
      <c r="J48" s="41">
        <f t="shared" si="33"/>
        <v>0</v>
      </c>
      <c r="K48" s="41" t="s">
        <v>203</v>
      </c>
      <c r="L48" s="41">
        <f>L49</f>
        <v>0</v>
      </c>
      <c r="M48" s="41">
        <f t="shared" si="13"/>
        <v>0</v>
      </c>
      <c r="N48" s="41">
        <f t="shared" si="14"/>
        <v>0</v>
      </c>
      <c r="O48" s="41">
        <f t="shared" si="15"/>
        <v>0</v>
      </c>
      <c r="P48" s="41">
        <f t="shared" si="16"/>
        <v>0</v>
      </c>
      <c r="Q48" s="41">
        <f t="shared" si="17"/>
        <v>0</v>
      </c>
      <c r="R48" s="41" t="s">
        <v>203</v>
      </c>
      <c r="S48" s="41">
        <f>S49</f>
        <v>0</v>
      </c>
      <c r="T48" s="41">
        <f t="shared" si="18"/>
        <v>0</v>
      </c>
      <c r="U48" s="41">
        <f t="shared" si="19"/>
        <v>0</v>
      </c>
      <c r="V48" s="41">
        <f t="shared" si="20"/>
        <v>0</v>
      </c>
      <c r="W48" s="41">
        <f t="shared" si="21"/>
        <v>0</v>
      </c>
      <c r="X48" s="41">
        <f t="shared" si="22"/>
        <v>0</v>
      </c>
      <c r="Y48" s="41" t="s">
        <v>203</v>
      </c>
      <c r="Z48" s="41">
        <f>Z49</f>
        <v>0</v>
      </c>
      <c r="AA48" s="41">
        <f t="shared" si="23"/>
        <v>0</v>
      </c>
      <c r="AB48" s="41">
        <f t="shared" si="24"/>
        <v>0</v>
      </c>
      <c r="AC48" s="41">
        <f t="shared" si="25"/>
        <v>0</v>
      </c>
      <c r="AD48" s="41">
        <f t="shared" si="26"/>
        <v>0</v>
      </c>
      <c r="AE48" s="41">
        <f t="shared" si="27"/>
        <v>0</v>
      </c>
      <c r="AF48" s="41" t="s">
        <v>203</v>
      </c>
      <c r="AG48" s="41">
        <f>AG49</f>
        <v>0</v>
      </c>
      <c r="AH48" s="41">
        <f t="shared" si="28"/>
        <v>0</v>
      </c>
      <c r="AI48" s="41">
        <f t="shared" si="29"/>
        <v>0</v>
      </c>
      <c r="AJ48" s="41">
        <f t="shared" si="30"/>
        <v>0</v>
      </c>
      <c r="AK48" s="41">
        <f t="shared" si="31"/>
        <v>0</v>
      </c>
      <c r="AL48" s="41">
        <f t="shared" si="32"/>
        <v>0</v>
      </c>
    </row>
    <row r="49" spans="1:1961" s="205" customFormat="1" ht="40" customHeight="1">
      <c r="A49" s="165" t="s">
        <v>86</v>
      </c>
      <c r="B49" s="183" t="str">
        <f>'Ф 4'!B48</f>
        <v>Строительство 2КЛ 6кВ от подстанции "Седанка"АО ДРСК до КТПН-1 ул.Полетаева, 6</v>
      </c>
      <c r="C49" s="199" t="s">
        <v>203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 t="s">
        <v>203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 t="s">
        <v>203</v>
      </c>
      <c r="S49" s="197">
        <v>0</v>
      </c>
      <c r="T49" s="199">
        <v>0</v>
      </c>
      <c r="U49" s="199">
        <v>0</v>
      </c>
      <c r="V49" s="199">
        <v>0</v>
      </c>
      <c r="W49" s="199">
        <v>0</v>
      </c>
      <c r="X49" s="199">
        <v>0</v>
      </c>
      <c r="Y49" s="199" t="s">
        <v>203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 t="s">
        <v>203</v>
      </c>
      <c r="AG49" s="197">
        <f>E49+L49+S49+Z49</f>
        <v>0</v>
      </c>
      <c r="AH49" s="197">
        <f t="shared" ref="AH49:AL49" si="34">F49+M49+T49+AA49</f>
        <v>0</v>
      </c>
      <c r="AI49" s="197">
        <f t="shared" si="34"/>
        <v>0</v>
      </c>
      <c r="AJ49" s="197">
        <f t="shared" si="34"/>
        <v>0</v>
      </c>
      <c r="AK49" s="197">
        <f t="shared" si="34"/>
        <v>0</v>
      </c>
      <c r="AL49" s="197">
        <f t="shared" si="34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  <c r="AMP49" s="50"/>
      <c r="AMQ49" s="50"/>
      <c r="AMR49" s="50"/>
      <c r="AMS49" s="50"/>
      <c r="AMT49" s="50"/>
      <c r="AMU49" s="50"/>
      <c r="AMV49" s="50"/>
      <c r="AMW49" s="50"/>
      <c r="AMX49" s="50"/>
      <c r="AMY49" s="50"/>
      <c r="AMZ49" s="50"/>
      <c r="ANA49" s="50"/>
      <c r="ANB49" s="50"/>
      <c r="ANC49" s="50"/>
      <c r="AND49" s="50"/>
      <c r="ANE49" s="50"/>
      <c r="ANF49" s="50"/>
      <c r="ANG49" s="50"/>
      <c r="ANH49" s="50"/>
      <c r="ANI49" s="50"/>
      <c r="ANJ49" s="50"/>
      <c r="ANK49" s="50"/>
      <c r="ANL49" s="50"/>
      <c r="ANM49" s="50"/>
      <c r="ANN49" s="50"/>
      <c r="ANO49" s="50"/>
      <c r="ANP49" s="50"/>
      <c r="ANQ49" s="50"/>
      <c r="ANR49" s="50"/>
      <c r="ANS49" s="50"/>
      <c r="ANT49" s="50"/>
      <c r="ANU49" s="50"/>
      <c r="ANV49" s="50"/>
      <c r="ANW49" s="50"/>
      <c r="ANX49" s="50"/>
      <c r="ANY49" s="50"/>
      <c r="ANZ49" s="50"/>
      <c r="AOA49" s="50"/>
      <c r="AOB49" s="50"/>
      <c r="AOC49" s="50"/>
      <c r="AOD49" s="50"/>
      <c r="AOE49" s="50"/>
      <c r="AOF49" s="50"/>
      <c r="AOG49" s="50"/>
      <c r="AOH49" s="50"/>
      <c r="AOI49" s="50"/>
      <c r="AOJ49" s="50"/>
      <c r="AOK49" s="50"/>
      <c r="AOL49" s="50"/>
      <c r="AOM49" s="50"/>
      <c r="AON49" s="50"/>
      <c r="AOO49" s="50"/>
      <c r="AOP49" s="50"/>
      <c r="AOQ49" s="50"/>
      <c r="AOR49" s="50"/>
      <c r="AOS49" s="50"/>
      <c r="AOT49" s="50"/>
      <c r="AOU49" s="50"/>
      <c r="AOV49" s="50"/>
      <c r="AOW49" s="50"/>
      <c r="AOX49" s="50"/>
      <c r="AOY49" s="50"/>
      <c r="AOZ49" s="50"/>
      <c r="APA49" s="50"/>
      <c r="APB49" s="50"/>
      <c r="APC49" s="50"/>
      <c r="APD49" s="50"/>
      <c r="APE49" s="50"/>
      <c r="APF49" s="50"/>
      <c r="APG49" s="50"/>
      <c r="APH49" s="50"/>
      <c r="API49" s="50"/>
      <c r="APJ49" s="50"/>
      <c r="APK49" s="50"/>
      <c r="APL49" s="50"/>
      <c r="APM49" s="50"/>
      <c r="APN49" s="50"/>
      <c r="APO49" s="50"/>
      <c r="APP49" s="50"/>
      <c r="APQ49" s="50"/>
      <c r="APR49" s="50"/>
      <c r="APS49" s="50"/>
      <c r="APT49" s="50"/>
      <c r="APU49" s="50"/>
      <c r="APV49" s="50"/>
      <c r="APW49" s="50"/>
      <c r="APX49" s="50"/>
      <c r="APY49" s="50"/>
      <c r="APZ49" s="50"/>
      <c r="AQA49" s="50"/>
      <c r="AQB49" s="50"/>
      <c r="AQC49" s="50"/>
      <c r="AQD49" s="50"/>
      <c r="AQE49" s="50"/>
      <c r="AQF49" s="50"/>
      <c r="AQG49" s="50"/>
      <c r="AQH49" s="50"/>
      <c r="AQI49" s="50"/>
      <c r="AQJ49" s="50"/>
      <c r="AQK49" s="50"/>
      <c r="AQL49" s="50"/>
      <c r="AQM49" s="50"/>
      <c r="AQN49" s="50"/>
      <c r="AQO49" s="50"/>
      <c r="AQP49" s="50"/>
      <c r="AQQ49" s="50"/>
      <c r="AQR49" s="50"/>
      <c r="AQS49" s="50"/>
      <c r="AQT49" s="50"/>
      <c r="AQU49" s="50"/>
      <c r="AQV49" s="50"/>
      <c r="AQW49" s="50"/>
      <c r="AQX49" s="50"/>
      <c r="AQY49" s="50"/>
      <c r="AQZ49" s="50"/>
      <c r="ARA49" s="50"/>
      <c r="ARB49" s="50"/>
      <c r="ARC49" s="50"/>
      <c r="ARD49" s="50"/>
      <c r="ARE49" s="50"/>
      <c r="ARF49" s="50"/>
      <c r="ARG49" s="50"/>
      <c r="ARH49" s="50"/>
      <c r="ARI49" s="50"/>
      <c r="ARJ49" s="50"/>
      <c r="ARK49" s="50"/>
      <c r="ARL49" s="50"/>
      <c r="ARM49" s="50"/>
      <c r="ARN49" s="50"/>
      <c r="ARO49" s="50"/>
      <c r="ARP49" s="50"/>
      <c r="ARQ49" s="50"/>
      <c r="ARR49" s="50"/>
      <c r="ARS49" s="50"/>
      <c r="ART49" s="50"/>
      <c r="ARU49" s="50"/>
      <c r="ARV49" s="50"/>
      <c r="ARW49" s="50"/>
      <c r="ARX49" s="50"/>
      <c r="ARY49" s="50"/>
      <c r="ARZ49" s="50"/>
      <c r="ASA49" s="50"/>
      <c r="ASB49" s="50"/>
      <c r="ASC49" s="50"/>
      <c r="ASD49" s="50"/>
      <c r="ASE49" s="50"/>
      <c r="ASF49" s="50"/>
      <c r="ASG49" s="50"/>
      <c r="ASH49" s="50"/>
      <c r="ASI49" s="50"/>
      <c r="ASJ49" s="50"/>
      <c r="ASK49" s="50"/>
      <c r="ASL49" s="50"/>
      <c r="ASM49" s="50"/>
      <c r="ASN49" s="50"/>
      <c r="ASO49" s="50"/>
      <c r="ASP49" s="50"/>
      <c r="ASQ49" s="50"/>
      <c r="ASR49" s="50"/>
      <c r="ASS49" s="50"/>
      <c r="AST49" s="50"/>
      <c r="ASU49" s="50"/>
      <c r="ASV49" s="50"/>
      <c r="ASW49" s="50"/>
      <c r="ASX49" s="50"/>
      <c r="ASY49" s="50"/>
      <c r="ASZ49" s="50"/>
      <c r="ATA49" s="50"/>
      <c r="ATB49" s="50"/>
      <c r="ATC49" s="50"/>
      <c r="ATD49" s="50"/>
      <c r="ATE49" s="50"/>
      <c r="ATF49" s="50"/>
      <c r="ATG49" s="50"/>
      <c r="ATH49" s="50"/>
      <c r="ATI49" s="50"/>
      <c r="ATJ49" s="50"/>
      <c r="ATK49" s="50"/>
      <c r="ATL49" s="50"/>
      <c r="ATM49" s="50"/>
      <c r="ATN49" s="50"/>
      <c r="ATO49" s="50"/>
      <c r="ATP49" s="50"/>
      <c r="ATQ49" s="50"/>
      <c r="ATR49" s="50"/>
      <c r="ATS49" s="50"/>
      <c r="ATT49" s="50"/>
      <c r="ATU49" s="50"/>
      <c r="ATV49" s="50"/>
      <c r="ATW49" s="50"/>
      <c r="ATX49" s="50"/>
      <c r="ATY49" s="50"/>
      <c r="ATZ49" s="50"/>
      <c r="AUA49" s="50"/>
      <c r="AUB49" s="50"/>
      <c r="AUC49" s="50"/>
      <c r="AUD49" s="50"/>
      <c r="AUE49" s="50"/>
      <c r="AUF49" s="50"/>
      <c r="AUG49" s="50"/>
      <c r="AUH49" s="50"/>
      <c r="AUI49" s="50"/>
      <c r="AUJ49" s="50"/>
      <c r="AUK49" s="50"/>
      <c r="AUL49" s="50"/>
      <c r="AUM49" s="50"/>
      <c r="AUN49" s="50"/>
      <c r="AUO49" s="50"/>
      <c r="AUP49" s="50"/>
      <c r="AUQ49" s="50"/>
      <c r="AUR49" s="50"/>
      <c r="AUS49" s="50"/>
      <c r="AUT49" s="50"/>
      <c r="AUU49" s="50"/>
      <c r="AUV49" s="50"/>
      <c r="AUW49" s="50"/>
      <c r="AUX49" s="50"/>
      <c r="AUY49" s="50"/>
      <c r="AUZ49" s="50"/>
      <c r="AVA49" s="50"/>
      <c r="AVB49" s="50"/>
      <c r="AVC49" s="50"/>
      <c r="AVD49" s="50"/>
      <c r="AVE49" s="50"/>
      <c r="AVF49" s="50"/>
      <c r="AVG49" s="50"/>
      <c r="AVH49" s="50"/>
      <c r="AVI49" s="50"/>
      <c r="AVJ49" s="50"/>
      <c r="AVK49" s="50"/>
      <c r="AVL49" s="50"/>
      <c r="AVM49" s="50"/>
      <c r="AVN49" s="50"/>
      <c r="AVO49" s="50"/>
      <c r="AVP49" s="50"/>
      <c r="AVQ49" s="50"/>
      <c r="AVR49" s="50"/>
      <c r="AVS49" s="50"/>
      <c r="AVT49" s="50"/>
      <c r="AVU49" s="50"/>
      <c r="AVV49" s="50"/>
      <c r="AVW49" s="50"/>
      <c r="AVX49" s="50"/>
      <c r="AVY49" s="50"/>
      <c r="AVZ49" s="50"/>
      <c r="AWA49" s="50"/>
      <c r="AWB49" s="50"/>
      <c r="AWC49" s="50"/>
      <c r="AWD49" s="50"/>
      <c r="AWE49" s="50"/>
      <c r="AWF49" s="50"/>
      <c r="AWG49" s="50"/>
      <c r="AWH49" s="50"/>
      <c r="AWI49" s="50"/>
      <c r="AWJ49" s="50"/>
      <c r="AWK49" s="50"/>
      <c r="AWL49" s="50"/>
      <c r="AWM49" s="50"/>
      <c r="AWN49" s="50"/>
      <c r="AWO49" s="50"/>
      <c r="AWP49" s="50"/>
      <c r="AWQ49" s="50"/>
      <c r="AWR49" s="50"/>
      <c r="AWS49" s="50"/>
      <c r="AWT49" s="50"/>
      <c r="AWU49" s="50"/>
      <c r="AWV49" s="50"/>
      <c r="AWW49" s="50"/>
      <c r="AWX49" s="50"/>
      <c r="AWY49" s="50"/>
      <c r="AWZ49" s="50"/>
      <c r="AXA49" s="50"/>
      <c r="AXB49" s="50"/>
      <c r="AXC49" s="50"/>
      <c r="AXD49" s="50"/>
      <c r="AXE49" s="50"/>
      <c r="AXF49" s="50"/>
      <c r="AXG49" s="50"/>
      <c r="AXH49" s="50"/>
      <c r="AXI49" s="50"/>
      <c r="AXJ49" s="50"/>
      <c r="AXK49" s="50"/>
      <c r="AXL49" s="50"/>
      <c r="AXM49" s="50"/>
      <c r="AXN49" s="50"/>
      <c r="AXO49" s="50"/>
      <c r="AXP49" s="50"/>
      <c r="AXQ49" s="50"/>
      <c r="AXR49" s="50"/>
      <c r="AXS49" s="50"/>
      <c r="AXT49" s="50"/>
      <c r="AXU49" s="50"/>
      <c r="AXV49" s="50"/>
      <c r="AXW49" s="50"/>
      <c r="AXX49" s="50"/>
      <c r="AXY49" s="50"/>
      <c r="AXZ49" s="50"/>
      <c r="AYA49" s="50"/>
      <c r="AYB49" s="50"/>
      <c r="AYC49" s="50"/>
      <c r="AYD49" s="50"/>
      <c r="AYE49" s="50"/>
      <c r="AYF49" s="50"/>
      <c r="AYG49" s="50"/>
      <c r="AYH49" s="50"/>
      <c r="AYI49" s="50"/>
      <c r="AYJ49" s="50"/>
      <c r="AYK49" s="50"/>
      <c r="AYL49" s="50"/>
      <c r="AYM49" s="50"/>
      <c r="AYN49" s="50"/>
      <c r="AYO49" s="50"/>
      <c r="AYP49" s="50"/>
      <c r="AYQ49" s="50"/>
      <c r="AYR49" s="50"/>
      <c r="AYS49" s="50"/>
      <c r="AYT49" s="50"/>
      <c r="AYU49" s="50"/>
      <c r="AYV49" s="50"/>
      <c r="AYW49" s="50"/>
      <c r="AYX49" s="50"/>
      <c r="AYY49" s="50"/>
      <c r="AYZ49" s="50"/>
      <c r="AZA49" s="50"/>
      <c r="AZB49" s="50"/>
      <c r="AZC49" s="50"/>
      <c r="AZD49" s="50"/>
      <c r="AZE49" s="50"/>
      <c r="AZF49" s="50"/>
      <c r="AZG49" s="50"/>
      <c r="AZH49" s="50"/>
      <c r="AZI49" s="50"/>
      <c r="AZJ49" s="50"/>
      <c r="AZK49" s="50"/>
      <c r="AZL49" s="50"/>
      <c r="AZM49" s="50"/>
      <c r="AZN49" s="50"/>
      <c r="AZO49" s="50"/>
      <c r="AZP49" s="50"/>
      <c r="AZQ49" s="50"/>
      <c r="AZR49" s="50"/>
      <c r="AZS49" s="50"/>
      <c r="AZT49" s="50"/>
      <c r="AZU49" s="50"/>
      <c r="AZV49" s="50"/>
      <c r="AZW49" s="50"/>
      <c r="AZX49" s="50"/>
      <c r="AZY49" s="50"/>
      <c r="AZZ49" s="50"/>
      <c r="BAA49" s="50"/>
      <c r="BAB49" s="50"/>
      <c r="BAC49" s="50"/>
      <c r="BAD49" s="50"/>
      <c r="BAE49" s="50"/>
      <c r="BAF49" s="50"/>
      <c r="BAG49" s="50"/>
      <c r="BAH49" s="50"/>
      <c r="BAI49" s="50"/>
      <c r="BAJ49" s="50"/>
      <c r="BAK49" s="50"/>
      <c r="BAL49" s="50"/>
      <c r="BAM49" s="50"/>
      <c r="BAN49" s="50"/>
      <c r="BAO49" s="50"/>
      <c r="BAP49" s="50"/>
      <c r="BAQ49" s="50"/>
      <c r="BAR49" s="50"/>
      <c r="BAS49" s="50"/>
      <c r="BAT49" s="50"/>
      <c r="BAU49" s="50"/>
      <c r="BAV49" s="50"/>
      <c r="BAW49" s="50"/>
      <c r="BAX49" s="50"/>
      <c r="BAY49" s="50"/>
      <c r="BAZ49" s="50"/>
      <c r="BBA49" s="50"/>
      <c r="BBB49" s="50"/>
      <c r="BBC49" s="50"/>
      <c r="BBD49" s="50"/>
      <c r="BBE49" s="50"/>
      <c r="BBF49" s="50"/>
      <c r="BBG49" s="50"/>
      <c r="BBH49" s="50"/>
      <c r="BBI49" s="50"/>
      <c r="BBJ49" s="50"/>
      <c r="BBK49" s="50"/>
      <c r="BBL49" s="50"/>
      <c r="BBM49" s="50"/>
      <c r="BBN49" s="50"/>
      <c r="BBO49" s="50"/>
      <c r="BBP49" s="50"/>
      <c r="BBQ49" s="50"/>
      <c r="BBR49" s="50"/>
      <c r="BBS49" s="50"/>
      <c r="BBT49" s="50"/>
      <c r="BBU49" s="50"/>
      <c r="BBV49" s="50"/>
      <c r="BBW49" s="50"/>
      <c r="BBX49" s="50"/>
      <c r="BBY49" s="50"/>
      <c r="BBZ49" s="50"/>
      <c r="BCA49" s="50"/>
      <c r="BCB49" s="50"/>
      <c r="BCC49" s="50"/>
      <c r="BCD49" s="50"/>
      <c r="BCE49" s="50"/>
      <c r="BCF49" s="50"/>
      <c r="BCG49" s="50"/>
      <c r="BCH49" s="50"/>
      <c r="BCI49" s="50"/>
      <c r="BCJ49" s="50"/>
      <c r="BCK49" s="50"/>
      <c r="BCL49" s="50"/>
      <c r="BCM49" s="50"/>
      <c r="BCN49" s="50"/>
      <c r="BCO49" s="50"/>
      <c r="BCP49" s="50"/>
      <c r="BCQ49" s="50"/>
      <c r="BCR49" s="50"/>
      <c r="BCS49" s="50"/>
      <c r="BCT49" s="50"/>
      <c r="BCU49" s="50"/>
      <c r="BCV49" s="50"/>
      <c r="BCW49" s="50"/>
      <c r="BCX49" s="50"/>
      <c r="BCY49" s="50"/>
      <c r="BCZ49" s="50"/>
      <c r="BDA49" s="50"/>
      <c r="BDB49" s="50"/>
      <c r="BDC49" s="50"/>
      <c r="BDD49" s="50"/>
      <c r="BDE49" s="50"/>
      <c r="BDF49" s="50"/>
      <c r="BDG49" s="50"/>
      <c r="BDH49" s="50"/>
      <c r="BDI49" s="50"/>
      <c r="BDJ49" s="50"/>
      <c r="BDK49" s="50"/>
      <c r="BDL49" s="50"/>
      <c r="BDM49" s="50"/>
      <c r="BDN49" s="50"/>
      <c r="BDO49" s="50"/>
      <c r="BDP49" s="50"/>
      <c r="BDQ49" s="50"/>
      <c r="BDR49" s="50"/>
      <c r="BDS49" s="50"/>
      <c r="BDT49" s="50"/>
      <c r="BDU49" s="50"/>
      <c r="BDV49" s="50"/>
      <c r="BDW49" s="50"/>
      <c r="BDX49" s="50"/>
      <c r="BDY49" s="50"/>
      <c r="BDZ49" s="50"/>
      <c r="BEA49" s="50"/>
      <c r="BEB49" s="50"/>
      <c r="BEC49" s="50"/>
      <c r="BED49" s="50"/>
      <c r="BEE49" s="50"/>
      <c r="BEF49" s="50"/>
      <c r="BEG49" s="50"/>
      <c r="BEH49" s="50"/>
      <c r="BEI49" s="50"/>
      <c r="BEJ49" s="50"/>
      <c r="BEK49" s="50"/>
      <c r="BEL49" s="50"/>
      <c r="BEM49" s="50"/>
      <c r="BEN49" s="50"/>
      <c r="BEO49" s="50"/>
      <c r="BEP49" s="50"/>
      <c r="BEQ49" s="50"/>
      <c r="BER49" s="50"/>
      <c r="BES49" s="50"/>
      <c r="BET49" s="50"/>
      <c r="BEU49" s="50"/>
      <c r="BEV49" s="50"/>
      <c r="BEW49" s="50"/>
      <c r="BEX49" s="50"/>
      <c r="BEY49" s="50"/>
      <c r="BEZ49" s="50"/>
      <c r="BFA49" s="50"/>
      <c r="BFB49" s="50"/>
      <c r="BFC49" s="50"/>
      <c r="BFD49" s="50"/>
      <c r="BFE49" s="50"/>
      <c r="BFF49" s="50"/>
      <c r="BFG49" s="50"/>
      <c r="BFH49" s="50"/>
      <c r="BFI49" s="50"/>
      <c r="BFJ49" s="50"/>
      <c r="BFK49" s="50"/>
      <c r="BFL49" s="50"/>
      <c r="BFM49" s="50"/>
      <c r="BFN49" s="50"/>
      <c r="BFO49" s="50"/>
      <c r="BFP49" s="50"/>
      <c r="BFQ49" s="50"/>
      <c r="BFR49" s="50"/>
      <c r="BFS49" s="50"/>
      <c r="BFT49" s="50"/>
      <c r="BFU49" s="50"/>
      <c r="BFV49" s="50"/>
      <c r="BFW49" s="50"/>
      <c r="BFX49" s="50"/>
      <c r="BFY49" s="50"/>
      <c r="BFZ49" s="50"/>
      <c r="BGA49" s="50"/>
      <c r="BGB49" s="50"/>
      <c r="BGC49" s="50"/>
      <c r="BGD49" s="50"/>
      <c r="BGE49" s="50"/>
      <c r="BGF49" s="50"/>
      <c r="BGG49" s="50"/>
      <c r="BGH49" s="50"/>
      <c r="BGI49" s="50"/>
      <c r="BGJ49" s="50"/>
      <c r="BGK49" s="50"/>
      <c r="BGL49" s="50"/>
      <c r="BGM49" s="50"/>
      <c r="BGN49" s="50"/>
      <c r="BGO49" s="50"/>
      <c r="BGP49" s="50"/>
      <c r="BGQ49" s="50"/>
      <c r="BGR49" s="50"/>
      <c r="BGS49" s="50"/>
      <c r="BGT49" s="50"/>
      <c r="BGU49" s="50"/>
      <c r="BGV49" s="50"/>
      <c r="BGW49" s="50"/>
      <c r="BGX49" s="50"/>
      <c r="BGY49" s="50"/>
      <c r="BGZ49" s="50"/>
      <c r="BHA49" s="50"/>
      <c r="BHB49" s="50"/>
      <c r="BHC49" s="50"/>
      <c r="BHD49" s="50"/>
      <c r="BHE49" s="50"/>
      <c r="BHF49" s="50"/>
      <c r="BHG49" s="50"/>
      <c r="BHH49" s="50"/>
      <c r="BHI49" s="50"/>
      <c r="BHJ49" s="50"/>
      <c r="BHK49" s="50"/>
      <c r="BHL49" s="50"/>
      <c r="BHM49" s="50"/>
      <c r="BHN49" s="50"/>
      <c r="BHO49" s="50"/>
      <c r="BHP49" s="50"/>
      <c r="BHQ49" s="50"/>
      <c r="BHR49" s="50"/>
      <c r="BHS49" s="50"/>
      <c r="BHT49" s="50"/>
      <c r="BHU49" s="50"/>
      <c r="BHV49" s="50"/>
      <c r="BHW49" s="50"/>
      <c r="BHX49" s="50"/>
      <c r="BHY49" s="50"/>
      <c r="BHZ49" s="50"/>
      <c r="BIA49" s="50"/>
      <c r="BIB49" s="50"/>
      <c r="BIC49" s="50"/>
      <c r="BID49" s="50"/>
      <c r="BIE49" s="50"/>
      <c r="BIF49" s="50"/>
      <c r="BIG49" s="50"/>
      <c r="BIH49" s="50"/>
      <c r="BII49" s="50"/>
      <c r="BIJ49" s="50"/>
      <c r="BIK49" s="50"/>
      <c r="BIL49" s="50"/>
      <c r="BIM49" s="50"/>
      <c r="BIN49" s="50"/>
      <c r="BIO49" s="50"/>
      <c r="BIP49" s="50"/>
      <c r="BIQ49" s="50"/>
      <c r="BIR49" s="50"/>
      <c r="BIS49" s="50"/>
      <c r="BIT49" s="50"/>
      <c r="BIU49" s="50"/>
      <c r="BIV49" s="50"/>
      <c r="BIW49" s="50"/>
      <c r="BIX49" s="50"/>
      <c r="BIY49" s="50"/>
      <c r="BIZ49" s="50"/>
      <c r="BJA49" s="50"/>
      <c r="BJB49" s="50"/>
      <c r="BJC49" s="50"/>
      <c r="BJD49" s="50"/>
      <c r="BJE49" s="50"/>
      <c r="BJF49" s="50"/>
      <c r="BJG49" s="50"/>
      <c r="BJH49" s="50"/>
      <c r="BJI49" s="50"/>
      <c r="BJJ49" s="50"/>
      <c r="BJK49" s="50"/>
      <c r="BJL49" s="50"/>
      <c r="BJM49" s="50"/>
      <c r="BJN49" s="50"/>
      <c r="BJO49" s="50"/>
      <c r="BJP49" s="50"/>
      <c r="BJQ49" s="50"/>
      <c r="BJR49" s="50"/>
      <c r="BJS49" s="50"/>
      <c r="BJT49" s="50"/>
      <c r="BJU49" s="50"/>
      <c r="BJV49" s="50"/>
      <c r="BJW49" s="50"/>
      <c r="BJX49" s="50"/>
      <c r="BJY49" s="50"/>
      <c r="BJZ49" s="50"/>
      <c r="BKA49" s="50"/>
      <c r="BKB49" s="50"/>
      <c r="BKC49" s="50"/>
      <c r="BKD49" s="50"/>
      <c r="BKE49" s="50"/>
      <c r="BKF49" s="50"/>
      <c r="BKG49" s="50"/>
      <c r="BKH49" s="50"/>
      <c r="BKI49" s="50"/>
      <c r="BKJ49" s="50"/>
      <c r="BKK49" s="50"/>
      <c r="BKL49" s="50"/>
      <c r="BKM49" s="50"/>
      <c r="BKN49" s="50"/>
      <c r="BKO49" s="50"/>
      <c r="BKP49" s="50"/>
      <c r="BKQ49" s="50"/>
      <c r="BKR49" s="50"/>
      <c r="BKS49" s="50"/>
      <c r="BKT49" s="50"/>
      <c r="BKU49" s="50"/>
      <c r="BKV49" s="50"/>
      <c r="BKW49" s="50"/>
      <c r="BKX49" s="50"/>
      <c r="BKY49" s="50"/>
      <c r="BKZ49" s="50"/>
      <c r="BLA49" s="50"/>
      <c r="BLB49" s="50"/>
      <c r="BLC49" s="50"/>
      <c r="BLD49" s="50"/>
      <c r="BLE49" s="50"/>
      <c r="BLF49" s="50"/>
      <c r="BLG49" s="50"/>
      <c r="BLH49" s="50"/>
      <c r="BLI49" s="50"/>
      <c r="BLJ49" s="50"/>
      <c r="BLK49" s="50"/>
      <c r="BLL49" s="50"/>
      <c r="BLM49" s="50"/>
      <c r="BLN49" s="50"/>
      <c r="BLO49" s="50"/>
      <c r="BLP49" s="50"/>
      <c r="BLQ49" s="50"/>
      <c r="BLR49" s="50"/>
      <c r="BLS49" s="50"/>
      <c r="BLT49" s="50"/>
      <c r="BLU49" s="50"/>
      <c r="BLV49" s="50"/>
      <c r="BLW49" s="50"/>
      <c r="BLX49" s="50"/>
      <c r="BLY49" s="50"/>
      <c r="BLZ49" s="50"/>
      <c r="BMA49" s="50"/>
      <c r="BMB49" s="50"/>
      <c r="BMC49" s="50"/>
      <c r="BMD49" s="50"/>
      <c r="BME49" s="50"/>
      <c r="BMF49" s="50"/>
      <c r="BMG49" s="50"/>
      <c r="BMH49" s="50"/>
      <c r="BMI49" s="50"/>
      <c r="BMJ49" s="50"/>
      <c r="BMK49" s="50"/>
      <c r="BML49" s="50"/>
      <c r="BMM49" s="50"/>
      <c r="BMN49" s="50"/>
      <c r="BMO49" s="50"/>
      <c r="BMP49" s="50"/>
      <c r="BMQ49" s="50"/>
      <c r="BMR49" s="50"/>
      <c r="BMS49" s="50"/>
      <c r="BMT49" s="50"/>
      <c r="BMU49" s="50"/>
      <c r="BMV49" s="50"/>
      <c r="BMW49" s="50"/>
      <c r="BMX49" s="50"/>
      <c r="BMY49" s="50"/>
      <c r="BMZ49" s="50"/>
      <c r="BNA49" s="50"/>
      <c r="BNB49" s="50"/>
      <c r="BNC49" s="50"/>
      <c r="BND49" s="50"/>
      <c r="BNE49" s="50"/>
      <c r="BNF49" s="50"/>
      <c r="BNG49" s="50"/>
      <c r="BNH49" s="50"/>
      <c r="BNI49" s="50"/>
      <c r="BNJ49" s="50"/>
      <c r="BNK49" s="50"/>
      <c r="BNL49" s="50"/>
      <c r="BNM49" s="50"/>
      <c r="BNN49" s="50"/>
      <c r="BNO49" s="50"/>
      <c r="BNP49" s="50"/>
      <c r="BNQ49" s="50"/>
      <c r="BNR49" s="50"/>
      <c r="BNS49" s="50"/>
      <c r="BNT49" s="50"/>
      <c r="BNU49" s="50"/>
      <c r="BNV49" s="50"/>
      <c r="BNW49" s="50"/>
      <c r="BNX49" s="50"/>
      <c r="BNY49" s="50"/>
      <c r="BNZ49" s="50"/>
      <c r="BOA49" s="50"/>
      <c r="BOB49" s="50"/>
      <c r="BOC49" s="50"/>
      <c r="BOD49" s="50"/>
      <c r="BOE49" s="50"/>
      <c r="BOF49" s="50"/>
      <c r="BOG49" s="50"/>
      <c r="BOH49" s="50"/>
      <c r="BOI49" s="50"/>
      <c r="BOJ49" s="50"/>
      <c r="BOK49" s="50"/>
      <c r="BOL49" s="50"/>
      <c r="BOM49" s="50"/>
      <c r="BON49" s="50"/>
      <c r="BOO49" s="50"/>
      <c r="BOP49" s="50"/>
      <c r="BOQ49" s="50"/>
      <c r="BOR49" s="50"/>
      <c r="BOS49" s="50"/>
      <c r="BOT49" s="50"/>
      <c r="BOU49" s="50"/>
      <c r="BOV49" s="50"/>
      <c r="BOW49" s="50"/>
      <c r="BOX49" s="50"/>
      <c r="BOY49" s="50"/>
      <c r="BOZ49" s="50"/>
      <c r="BPA49" s="50"/>
      <c r="BPB49" s="50"/>
      <c r="BPC49" s="50"/>
      <c r="BPD49" s="50"/>
      <c r="BPE49" s="50"/>
      <c r="BPF49" s="50"/>
      <c r="BPG49" s="50"/>
      <c r="BPH49" s="50"/>
      <c r="BPI49" s="50"/>
      <c r="BPJ49" s="50"/>
      <c r="BPK49" s="50"/>
      <c r="BPL49" s="50"/>
      <c r="BPM49" s="50"/>
      <c r="BPN49" s="50"/>
      <c r="BPO49" s="50"/>
      <c r="BPP49" s="50"/>
      <c r="BPQ49" s="50"/>
      <c r="BPR49" s="50"/>
      <c r="BPS49" s="50"/>
      <c r="BPT49" s="50"/>
      <c r="BPU49" s="50"/>
      <c r="BPV49" s="50"/>
      <c r="BPW49" s="50"/>
      <c r="BPX49" s="50"/>
      <c r="BPY49" s="50"/>
      <c r="BPZ49" s="50"/>
      <c r="BQA49" s="50"/>
      <c r="BQB49" s="50"/>
      <c r="BQC49" s="50"/>
      <c r="BQD49" s="50"/>
      <c r="BQE49" s="50"/>
      <c r="BQF49" s="50"/>
      <c r="BQG49" s="50"/>
      <c r="BQH49" s="50"/>
      <c r="BQI49" s="50"/>
      <c r="BQJ49" s="50"/>
      <c r="BQK49" s="50"/>
      <c r="BQL49" s="50"/>
      <c r="BQM49" s="50"/>
      <c r="BQN49" s="50"/>
      <c r="BQO49" s="50"/>
      <c r="BQP49" s="50"/>
      <c r="BQQ49" s="50"/>
      <c r="BQR49" s="50"/>
      <c r="BQS49" s="50"/>
      <c r="BQT49" s="50"/>
      <c r="BQU49" s="50"/>
      <c r="BQV49" s="50"/>
      <c r="BQW49" s="50"/>
      <c r="BQX49" s="50"/>
      <c r="BQY49" s="50"/>
      <c r="BQZ49" s="50"/>
      <c r="BRA49" s="50"/>
      <c r="BRB49" s="50"/>
      <c r="BRC49" s="50"/>
      <c r="BRD49" s="50"/>
      <c r="BRE49" s="50"/>
      <c r="BRF49" s="50"/>
      <c r="BRG49" s="50"/>
      <c r="BRH49" s="50"/>
      <c r="BRI49" s="50"/>
      <c r="BRJ49" s="50"/>
      <c r="BRK49" s="50"/>
      <c r="BRL49" s="50"/>
      <c r="BRM49" s="50"/>
      <c r="BRN49" s="50"/>
      <c r="BRO49" s="50"/>
      <c r="BRP49" s="50"/>
      <c r="BRQ49" s="50"/>
      <c r="BRR49" s="50"/>
      <c r="BRS49" s="50"/>
      <c r="BRT49" s="50"/>
      <c r="BRU49" s="50"/>
      <c r="BRV49" s="50"/>
      <c r="BRW49" s="50"/>
      <c r="BRX49" s="50"/>
      <c r="BRY49" s="50"/>
      <c r="BRZ49" s="50"/>
      <c r="BSA49" s="50"/>
      <c r="BSB49" s="50"/>
      <c r="BSC49" s="50"/>
      <c r="BSD49" s="50"/>
      <c r="BSE49" s="50"/>
      <c r="BSF49" s="50"/>
      <c r="BSG49" s="50"/>
      <c r="BSH49" s="50"/>
      <c r="BSI49" s="50"/>
      <c r="BSJ49" s="50"/>
      <c r="BSK49" s="50"/>
      <c r="BSL49" s="50"/>
      <c r="BSM49" s="50"/>
      <c r="BSN49" s="50"/>
      <c r="BSO49" s="50"/>
      <c r="BSP49" s="50"/>
      <c r="BSQ49" s="50"/>
      <c r="BSR49" s="50"/>
      <c r="BSS49" s="50"/>
      <c r="BST49" s="50"/>
      <c r="BSU49" s="50"/>
      <c r="BSV49" s="50"/>
      <c r="BSW49" s="50"/>
      <c r="BSX49" s="50"/>
      <c r="BSY49" s="50"/>
      <c r="BSZ49" s="50"/>
      <c r="BTA49" s="50"/>
      <c r="BTB49" s="50"/>
      <c r="BTC49" s="50"/>
      <c r="BTD49" s="50"/>
      <c r="BTE49" s="50"/>
      <c r="BTF49" s="50"/>
      <c r="BTG49" s="50"/>
      <c r="BTH49" s="50"/>
      <c r="BTI49" s="50"/>
      <c r="BTJ49" s="50"/>
      <c r="BTK49" s="50"/>
      <c r="BTL49" s="50"/>
      <c r="BTM49" s="50"/>
      <c r="BTN49" s="50"/>
      <c r="BTO49" s="50"/>
      <c r="BTP49" s="50"/>
      <c r="BTQ49" s="50"/>
      <c r="BTR49" s="50"/>
      <c r="BTS49" s="50"/>
      <c r="BTT49" s="50"/>
      <c r="BTU49" s="50"/>
      <c r="BTV49" s="50"/>
      <c r="BTW49" s="50"/>
      <c r="BTX49" s="50"/>
      <c r="BTY49" s="50"/>
      <c r="BTZ49" s="50"/>
      <c r="BUA49" s="50"/>
      <c r="BUB49" s="50"/>
      <c r="BUC49" s="50"/>
      <c r="BUD49" s="50"/>
      <c r="BUE49" s="50"/>
      <c r="BUF49" s="50"/>
      <c r="BUG49" s="50"/>
      <c r="BUH49" s="50"/>
      <c r="BUI49" s="50"/>
      <c r="BUJ49" s="50"/>
      <c r="BUK49" s="50"/>
      <c r="BUL49" s="50"/>
      <c r="BUM49" s="50"/>
      <c r="BUN49" s="50"/>
      <c r="BUO49" s="50"/>
      <c r="BUP49" s="50"/>
      <c r="BUQ49" s="50"/>
      <c r="BUR49" s="50"/>
      <c r="BUS49" s="50"/>
      <c r="BUT49" s="50"/>
      <c r="BUU49" s="50"/>
      <c r="BUV49" s="50"/>
      <c r="BUW49" s="50"/>
      <c r="BUX49" s="50"/>
      <c r="BUY49" s="50"/>
      <c r="BUZ49" s="50"/>
      <c r="BVA49" s="50"/>
      <c r="BVB49" s="50"/>
      <c r="BVC49" s="50"/>
      <c r="BVD49" s="50"/>
      <c r="BVE49" s="50"/>
      <c r="BVF49" s="50"/>
      <c r="BVG49" s="50"/>
      <c r="BVH49" s="50"/>
      <c r="BVI49" s="50"/>
      <c r="BVJ49" s="50"/>
      <c r="BVK49" s="50"/>
      <c r="BVL49" s="50"/>
      <c r="BVM49" s="50"/>
      <c r="BVN49" s="50"/>
      <c r="BVO49" s="50"/>
      <c r="BVP49" s="50"/>
      <c r="BVQ49" s="50"/>
      <c r="BVR49" s="50"/>
      <c r="BVS49" s="50"/>
      <c r="BVT49" s="50"/>
      <c r="BVU49" s="50"/>
      <c r="BVV49" s="50"/>
      <c r="BVW49" s="50"/>
      <c r="BVX49" s="50"/>
      <c r="BVY49" s="50"/>
      <c r="BVZ49" s="50"/>
      <c r="BWA49" s="50"/>
      <c r="BWB49" s="50"/>
      <c r="BWC49" s="50"/>
      <c r="BWD49" s="50"/>
      <c r="BWE49" s="50"/>
      <c r="BWF49" s="50"/>
      <c r="BWG49" s="50"/>
      <c r="BWH49" s="50"/>
      <c r="BWI49" s="50"/>
      <c r="BWJ49" s="50"/>
      <c r="BWK49" s="50"/>
    </row>
    <row r="50" spans="1:1961" s="209" customFormat="1" ht="32">
      <c r="A50" s="179" t="s">
        <v>76</v>
      </c>
      <c r="B50" s="180" t="s">
        <v>77</v>
      </c>
      <c r="C50" s="203" t="s">
        <v>203</v>
      </c>
      <c r="D50" s="208">
        <f t="shared" ref="D50:E52" si="35">D51</f>
        <v>0</v>
      </c>
      <c r="E50" s="208">
        <f t="shared" si="35"/>
        <v>0</v>
      </c>
      <c r="F50" s="208">
        <f t="shared" ref="F50:J52" si="36">F51</f>
        <v>0</v>
      </c>
      <c r="G50" s="208">
        <f t="shared" si="36"/>
        <v>0</v>
      </c>
      <c r="H50" s="208">
        <f t="shared" si="36"/>
        <v>0</v>
      </c>
      <c r="I50" s="208">
        <f t="shared" si="36"/>
        <v>0</v>
      </c>
      <c r="J50" s="208">
        <f t="shared" si="36"/>
        <v>0</v>
      </c>
      <c r="K50" s="203" t="s">
        <v>203</v>
      </c>
      <c r="L50" s="208">
        <f>L51</f>
        <v>0</v>
      </c>
      <c r="M50" s="208">
        <f t="shared" ref="M50:M52" si="37">M51</f>
        <v>0</v>
      </c>
      <c r="N50" s="208">
        <f t="shared" ref="N50:N52" si="38">N51</f>
        <v>0</v>
      </c>
      <c r="O50" s="208">
        <f t="shared" ref="O50:O52" si="39">O51</f>
        <v>0</v>
      </c>
      <c r="P50" s="208">
        <f t="shared" ref="P50:P52" si="40">P51</f>
        <v>0</v>
      </c>
      <c r="Q50" s="208">
        <f t="shared" ref="Q50:Q52" si="41">Q51</f>
        <v>0</v>
      </c>
      <c r="R50" s="203" t="s">
        <v>203</v>
      </c>
      <c r="S50" s="208">
        <f>S51</f>
        <v>0</v>
      </c>
      <c r="T50" s="208">
        <f t="shared" ref="T50:T52" si="42">T51</f>
        <v>0</v>
      </c>
      <c r="U50" s="208">
        <f t="shared" ref="U50:U52" si="43">U51</f>
        <v>0</v>
      </c>
      <c r="V50" s="208">
        <f t="shared" ref="V50:V52" si="44">V51</f>
        <v>0</v>
      </c>
      <c r="W50" s="208">
        <f t="shared" ref="W50:W52" si="45">W51</f>
        <v>0</v>
      </c>
      <c r="X50" s="208">
        <f t="shared" ref="X50:X52" si="46">X51</f>
        <v>0</v>
      </c>
      <c r="Y50" s="203" t="s">
        <v>203</v>
      </c>
      <c r="Z50" s="208">
        <f>Z51</f>
        <v>2.2176099999999996</v>
      </c>
      <c r="AA50" s="208">
        <f t="shared" ref="AA50:AA52" si="47">AA51</f>
        <v>0.8</v>
      </c>
      <c r="AB50" s="208">
        <f t="shared" ref="AB50:AB52" si="48">AB51</f>
        <v>0</v>
      </c>
      <c r="AC50" s="208">
        <f t="shared" ref="AC50:AC52" si="49">AC51</f>
        <v>0</v>
      </c>
      <c r="AD50" s="208">
        <f t="shared" ref="AD50:AD52" si="50">AD51</f>
        <v>0</v>
      </c>
      <c r="AE50" s="208">
        <f t="shared" ref="AE50:AE52" si="51">AE51</f>
        <v>0</v>
      </c>
      <c r="AF50" s="203" t="s">
        <v>203</v>
      </c>
      <c r="AG50" s="208">
        <f>AG51</f>
        <v>2.2176099999999996</v>
      </c>
      <c r="AH50" s="208">
        <f t="shared" ref="AH50:AH52" si="52">AH51</f>
        <v>0.8</v>
      </c>
      <c r="AI50" s="208">
        <f t="shared" ref="AI50:AI52" si="53">AI51</f>
        <v>0</v>
      </c>
      <c r="AJ50" s="208">
        <f t="shared" ref="AJ50:AJ52" si="54">AJ51</f>
        <v>0</v>
      </c>
      <c r="AK50" s="208">
        <f t="shared" ref="AK50:AK52" si="55">AK51</f>
        <v>0</v>
      </c>
      <c r="AL50" s="208">
        <f t="shared" ref="AL50:AL52" si="56">AL51</f>
        <v>0</v>
      </c>
      <c r="AM50" s="255"/>
      <c r="AN50" s="255"/>
      <c r="AO50" s="255"/>
      <c r="AP50" s="255"/>
      <c r="AQ50" s="255"/>
      <c r="AR50" s="255"/>
      <c r="AS50" s="255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F50" s="255"/>
      <c r="BG50" s="255"/>
      <c r="BH50" s="255"/>
      <c r="BI50" s="255"/>
      <c r="BJ50" s="255"/>
      <c r="BK50" s="255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/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255"/>
      <c r="CI50" s="255"/>
      <c r="CJ50" s="255"/>
      <c r="CK50" s="255"/>
      <c r="CL50" s="255"/>
      <c r="CM50" s="255"/>
      <c r="CN50" s="255"/>
      <c r="CO50" s="255"/>
      <c r="CP50" s="255"/>
      <c r="CQ50" s="255"/>
      <c r="CR50" s="255"/>
      <c r="CS50" s="255"/>
      <c r="CT50" s="255"/>
      <c r="CU50" s="255"/>
      <c r="CV50" s="255"/>
      <c r="CW50" s="255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5"/>
      <c r="DK50" s="255"/>
      <c r="DL50" s="255"/>
      <c r="DM50" s="255"/>
      <c r="DN50" s="255"/>
      <c r="DO50" s="255"/>
      <c r="DP50" s="255"/>
      <c r="DQ50" s="255"/>
      <c r="DR50" s="255"/>
      <c r="DS50" s="255"/>
      <c r="DT50" s="255"/>
      <c r="DU50" s="255"/>
      <c r="DV50" s="255"/>
      <c r="DW50" s="255"/>
      <c r="DX50" s="255"/>
      <c r="DY50" s="255"/>
      <c r="DZ50" s="255"/>
      <c r="EA50" s="255"/>
      <c r="EB50" s="255"/>
      <c r="EC50" s="255"/>
      <c r="ED50" s="255"/>
      <c r="EE50" s="255"/>
      <c r="EF50" s="255"/>
      <c r="EG50" s="255"/>
      <c r="EH50" s="255"/>
      <c r="EI50" s="255"/>
      <c r="EJ50" s="255"/>
      <c r="EK50" s="255"/>
      <c r="EL50" s="255"/>
      <c r="EM50" s="255"/>
      <c r="EN50" s="255"/>
      <c r="EO50" s="255"/>
      <c r="EP50" s="255"/>
      <c r="EQ50" s="255"/>
      <c r="ER50" s="255"/>
      <c r="ES50" s="255"/>
      <c r="ET50" s="255"/>
      <c r="EU50" s="255"/>
      <c r="EV50" s="255"/>
      <c r="EW50" s="255"/>
      <c r="EX50" s="255"/>
      <c r="EY50" s="255"/>
      <c r="EZ50" s="255"/>
      <c r="FA50" s="255"/>
      <c r="FB50" s="255"/>
      <c r="FC50" s="255"/>
      <c r="FD50" s="255"/>
      <c r="FE50" s="255"/>
      <c r="FF50" s="255"/>
      <c r="FG50" s="255"/>
      <c r="FH50" s="255"/>
      <c r="FI50" s="255"/>
      <c r="FJ50" s="255"/>
      <c r="FK50" s="255"/>
      <c r="FL50" s="255"/>
      <c r="FM50" s="255"/>
      <c r="FN50" s="255"/>
      <c r="FO50" s="255"/>
      <c r="FP50" s="255"/>
      <c r="FQ50" s="255"/>
      <c r="FR50" s="255"/>
      <c r="FS50" s="255"/>
      <c r="FT50" s="255"/>
      <c r="FU50" s="255"/>
      <c r="FV50" s="255"/>
      <c r="FW50" s="255"/>
      <c r="FX50" s="255"/>
      <c r="FY50" s="255"/>
      <c r="FZ50" s="255"/>
      <c r="GA50" s="255"/>
      <c r="GB50" s="255"/>
      <c r="GC50" s="255"/>
      <c r="GD50" s="255"/>
      <c r="GE50" s="255"/>
      <c r="GF50" s="255"/>
      <c r="GG50" s="255"/>
      <c r="GH50" s="255"/>
      <c r="GI50" s="255"/>
      <c r="GJ50" s="255"/>
      <c r="GK50" s="255"/>
      <c r="GL50" s="255"/>
      <c r="GM50" s="255"/>
      <c r="GN50" s="255"/>
      <c r="GO50" s="255"/>
      <c r="GP50" s="255"/>
      <c r="GQ50" s="255"/>
      <c r="GR50" s="255"/>
      <c r="GS50" s="255"/>
      <c r="GT50" s="255"/>
      <c r="GU50" s="255"/>
      <c r="GV50" s="255"/>
      <c r="GW50" s="255"/>
      <c r="GX50" s="255"/>
      <c r="GY50" s="255"/>
      <c r="GZ50" s="255"/>
      <c r="HA50" s="255"/>
      <c r="HB50" s="255"/>
      <c r="HC50" s="255"/>
      <c r="HD50" s="255"/>
      <c r="HE50" s="255"/>
      <c r="HF50" s="255"/>
      <c r="HG50" s="255"/>
      <c r="HH50" s="255"/>
      <c r="HI50" s="255"/>
      <c r="HJ50" s="255"/>
      <c r="HK50" s="255"/>
      <c r="HL50" s="255"/>
      <c r="HM50" s="255"/>
      <c r="HN50" s="255"/>
      <c r="HO50" s="255"/>
      <c r="HP50" s="255"/>
      <c r="HQ50" s="255"/>
      <c r="HR50" s="255"/>
      <c r="HS50" s="255"/>
      <c r="HT50" s="255"/>
      <c r="HU50" s="255"/>
      <c r="HV50" s="255"/>
      <c r="HW50" s="255"/>
      <c r="HX50" s="255"/>
      <c r="HY50" s="255"/>
      <c r="HZ50" s="255"/>
      <c r="IA50" s="255"/>
      <c r="IB50" s="255"/>
      <c r="IC50" s="255"/>
      <c r="ID50" s="255"/>
      <c r="IE50" s="255"/>
      <c r="IF50" s="255"/>
      <c r="IG50" s="255"/>
      <c r="IH50" s="255"/>
      <c r="II50" s="255"/>
      <c r="IJ50" s="255"/>
      <c r="IK50" s="255"/>
      <c r="IL50" s="255"/>
      <c r="IM50" s="255"/>
      <c r="IN50" s="255"/>
      <c r="IO50" s="255"/>
      <c r="IP50" s="255"/>
      <c r="IQ50" s="255"/>
      <c r="IR50" s="255"/>
      <c r="IS50" s="255"/>
      <c r="IT50" s="255"/>
      <c r="IU50" s="255"/>
      <c r="IV50" s="255"/>
      <c r="IW50" s="255"/>
      <c r="IX50" s="255"/>
      <c r="IY50" s="255"/>
      <c r="IZ50" s="255"/>
      <c r="JA50" s="255"/>
      <c r="JB50" s="255"/>
      <c r="JC50" s="255"/>
      <c r="JD50" s="255"/>
      <c r="JE50" s="255"/>
      <c r="JF50" s="255"/>
      <c r="JG50" s="255"/>
      <c r="JH50" s="255"/>
      <c r="JI50" s="255"/>
      <c r="JJ50" s="255"/>
      <c r="JK50" s="255"/>
      <c r="JL50" s="255"/>
      <c r="JM50" s="255"/>
      <c r="JN50" s="255"/>
      <c r="JO50" s="255"/>
      <c r="JP50" s="255"/>
      <c r="JQ50" s="255"/>
      <c r="JR50" s="255"/>
      <c r="JS50" s="255"/>
      <c r="JT50" s="255"/>
      <c r="JU50" s="255"/>
      <c r="JV50" s="255"/>
      <c r="JW50" s="255"/>
      <c r="JX50" s="255"/>
      <c r="JY50" s="255"/>
      <c r="JZ50" s="255"/>
      <c r="KA50" s="255"/>
      <c r="KB50" s="255"/>
      <c r="KC50" s="255"/>
      <c r="KD50" s="255"/>
      <c r="KE50" s="255"/>
      <c r="KF50" s="255"/>
      <c r="KG50" s="255"/>
      <c r="KH50" s="255"/>
      <c r="KI50" s="255"/>
      <c r="KJ50" s="255"/>
      <c r="KK50" s="255"/>
      <c r="KL50" s="255"/>
      <c r="KM50" s="255"/>
      <c r="KN50" s="255"/>
      <c r="KO50" s="255"/>
      <c r="KP50" s="255"/>
      <c r="KQ50" s="255"/>
      <c r="KR50" s="255"/>
      <c r="KS50" s="255"/>
      <c r="KT50" s="255"/>
      <c r="KU50" s="255"/>
      <c r="KV50" s="255"/>
      <c r="KW50" s="255"/>
      <c r="KX50" s="255"/>
      <c r="KY50" s="255"/>
      <c r="KZ50" s="255"/>
      <c r="LA50" s="255"/>
      <c r="LB50" s="255"/>
      <c r="LC50" s="255"/>
      <c r="LD50" s="255"/>
      <c r="LE50" s="255"/>
      <c r="LF50" s="255"/>
      <c r="LG50" s="255"/>
      <c r="LH50" s="255"/>
      <c r="LI50" s="255"/>
      <c r="LJ50" s="255"/>
      <c r="LK50" s="255"/>
      <c r="LL50" s="255"/>
      <c r="LM50" s="255"/>
      <c r="LN50" s="255"/>
      <c r="LO50" s="255"/>
      <c r="LP50" s="255"/>
      <c r="LQ50" s="255"/>
      <c r="LR50" s="255"/>
      <c r="LS50" s="255"/>
      <c r="LT50" s="255"/>
      <c r="LU50" s="255"/>
      <c r="LV50" s="255"/>
      <c r="LW50" s="255"/>
      <c r="LX50" s="255"/>
      <c r="LY50" s="255"/>
      <c r="LZ50" s="255"/>
      <c r="MA50" s="255"/>
      <c r="MB50" s="255"/>
      <c r="MC50" s="255"/>
      <c r="MD50" s="255"/>
      <c r="ME50" s="255"/>
      <c r="MF50" s="255"/>
      <c r="MG50" s="255"/>
      <c r="MH50" s="255"/>
      <c r="MI50" s="255"/>
      <c r="MJ50" s="255"/>
      <c r="MK50" s="255"/>
      <c r="ML50" s="255"/>
      <c r="MM50" s="255"/>
      <c r="MN50" s="255"/>
      <c r="MO50" s="255"/>
      <c r="MP50" s="255"/>
      <c r="MQ50" s="255"/>
      <c r="MR50" s="255"/>
      <c r="MS50" s="255"/>
      <c r="MT50" s="255"/>
      <c r="MU50" s="255"/>
      <c r="MV50" s="255"/>
      <c r="MW50" s="255"/>
      <c r="MX50" s="255"/>
      <c r="MY50" s="255"/>
      <c r="MZ50" s="255"/>
      <c r="NA50" s="255"/>
      <c r="NB50" s="255"/>
      <c r="NC50" s="255"/>
      <c r="ND50" s="255"/>
      <c r="NE50" s="255"/>
      <c r="NF50" s="255"/>
      <c r="NG50" s="255"/>
      <c r="NH50" s="255"/>
      <c r="NI50" s="255"/>
      <c r="NJ50" s="255"/>
      <c r="NK50" s="255"/>
      <c r="NL50" s="255"/>
      <c r="NM50" s="255"/>
      <c r="NN50" s="255"/>
      <c r="NO50" s="255"/>
      <c r="NP50" s="255"/>
      <c r="NQ50" s="255"/>
      <c r="NR50" s="255"/>
      <c r="NS50" s="255"/>
      <c r="NT50" s="255"/>
      <c r="NU50" s="255"/>
      <c r="NV50" s="255"/>
      <c r="NW50" s="255"/>
      <c r="NX50" s="255"/>
      <c r="NY50" s="255"/>
      <c r="NZ50" s="255"/>
      <c r="OA50" s="255"/>
      <c r="OB50" s="255"/>
      <c r="OC50" s="255"/>
      <c r="OD50" s="255"/>
      <c r="OE50" s="255"/>
      <c r="OF50" s="255"/>
      <c r="OG50" s="255"/>
      <c r="OH50" s="255"/>
      <c r="OI50" s="255"/>
      <c r="OJ50" s="255"/>
      <c r="OK50" s="255"/>
      <c r="OL50" s="255"/>
      <c r="OM50" s="255"/>
      <c r="ON50" s="255"/>
      <c r="OO50" s="255"/>
      <c r="OP50" s="255"/>
      <c r="OQ50" s="255"/>
      <c r="OR50" s="255"/>
      <c r="OS50" s="255"/>
      <c r="OT50" s="255"/>
      <c r="OU50" s="255"/>
      <c r="OV50" s="255"/>
      <c r="OW50" s="255"/>
      <c r="OX50" s="255"/>
      <c r="OY50" s="255"/>
      <c r="OZ50" s="255"/>
      <c r="PA50" s="255"/>
      <c r="PB50" s="255"/>
      <c r="PC50" s="255"/>
      <c r="PD50" s="255"/>
      <c r="PE50" s="255"/>
      <c r="PF50" s="255"/>
      <c r="PG50" s="255"/>
      <c r="PH50" s="255"/>
      <c r="PI50" s="255"/>
      <c r="PJ50" s="255"/>
      <c r="PK50" s="255"/>
      <c r="PL50" s="255"/>
      <c r="PM50" s="255"/>
      <c r="PN50" s="255"/>
      <c r="PO50" s="255"/>
      <c r="PP50" s="255"/>
      <c r="PQ50" s="255"/>
      <c r="PR50" s="255"/>
      <c r="PS50" s="255"/>
      <c r="PT50" s="255"/>
      <c r="PU50" s="255"/>
      <c r="PV50" s="255"/>
      <c r="PW50" s="255"/>
      <c r="PX50" s="255"/>
      <c r="PY50" s="255"/>
      <c r="PZ50" s="255"/>
      <c r="QA50" s="255"/>
      <c r="QB50" s="255"/>
      <c r="QC50" s="255"/>
      <c r="QD50" s="255"/>
      <c r="QE50" s="255"/>
      <c r="QF50" s="255"/>
      <c r="QG50" s="255"/>
      <c r="QH50" s="255"/>
      <c r="QI50" s="255"/>
      <c r="QJ50" s="255"/>
      <c r="QK50" s="255"/>
      <c r="QL50" s="255"/>
      <c r="QM50" s="255"/>
      <c r="QN50" s="255"/>
      <c r="QO50" s="255"/>
      <c r="QP50" s="255"/>
      <c r="QQ50" s="255"/>
      <c r="QR50" s="255"/>
      <c r="QS50" s="255"/>
      <c r="QT50" s="255"/>
      <c r="QU50" s="255"/>
      <c r="QV50" s="255"/>
      <c r="QW50" s="255"/>
      <c r="QX50" s="255"/>
      <c r="QY50" s="255"/>
      <c r="QZ50" s="255"/>
      <c r="RA50" s="255"/>
      <c r="RB50" s="255"/>
      <c r="RC50" s="255"/>
      <c r="RD50" s="255"/>
      <c r="RE50" s="255"/>
      <c r="RF50" s="255"/>
      <c r="RG50" s="255"/>
      <c r="RH50" s="255"/>
      <c r="RI50" s="255"/>
      <c r="RJ50" s="255"/>
      <c r="RK50" s="255"/>
      <c r="RL50" s="255"/>
      <c r="RM50" s="255"/>
      <c r="RN50" s="255"/>
      <c r="RO50" s="255"/>
      <c r="RP50" s="255"/>
      <c r="RQ50" s="255"/>
      <c r="RR50" s="255"/>
      <c r="RS50" s="255"/>
      <c r="RT50" s="255"/>
      <c r="RU50" s="255"/>
      <c r="RV50" s="255"/>
      <c r="RW50" s="255"/>
      <c r="RX50" s="255"/>
      <c r="RY50" s="255"/>
      <c r="RZ50" s="255"/>
      <c r="SA50" s="255"/>
      <c r="SB50" s="255"/>
      <c r="SC50" s="255"/>
      <c r="SD50" s="255"/>
      <c r="SE50" s="255"/>
      <c r="SF50" s="255"/>
      <c r="SG50" s="255"/>
      <c r="SH50" s="255"/>
      <c r="SI50" s="255"/>
      <c r="SJ50" s="255"/>
      <c r="SK50" s="255"/>
      <c r="SL50" s="255"/>
      <c r="SM50" s="255"/>
      <c r="SN50" s="255"/>
      <c r="SO50" s="255"/>
      <c r="SP50" s="255"/>
      <c r="SQ50" s="255"/>
      <c r="SR50" s="255"/>
      <c r="SS50" s="255"/>
      <c r="ST50" s="255"/>
      <c r="SU50" s="255"/>
      <c r="SV50" s="255"/>
      <c r="SW50" s="255"/>
      <c r="SX50" s="255"/>
      <c r="SY50" s="255"/>
      <c r="SZ50" s="255"/>
      <c r="TA50" s="255"/>
      <c r="TB50" s="255"/>
      <c r="TC50" s="255"/>
      <c r="TD50" s="255"/>
      <c r="TE50" s="255"/>
      <c r="TF50" s="255"/>
      <c r="TG50" s="255"/>
      <c r="TH50" s="255"/>
      <c r="TI50" s="255"/>
      <c r="TJ50" s="255"/>
      <c r="TK50" s="255"/>
      <c r="TL50" s="255"/>
      <c r="TM50" s="255"/>
      <c r="TN50" s="255"/>
      <c r="TO50" s="255"/>
      <c r="TP50" s="255"/>
      <c r="TQ50" s="255"/>
      <c r="TR50" s="255"/>
      <c r="TS50" s="255"/>
      <c r="TT50" s="255"/>
      <c r="TU50" s="255"/>
      <c r="TV50" s="255"/>
      <c r="TW50" s="255"/>
      <c r="TX50" s="255"/>
      <c r="TY50" s="255"/>
      <c r="TZ50" s="255"/>
      <c r="UA50" s="255"/>
      <c r="UB50" s="255"/>
      <c r="UC50" s="255"/>
      <c r="UD50" s="255"/>
      <c r="UE50" s="255"/>
      <c r="UF50" s="255"/>
      <c r="UG50" s="255"/>
      <c r="UH50" s="255"/>
      <c r="UI50" s="255"/>
      <c r="UJ50" s="255"/>
      <c r="UK50" s="255"/>
      <c r="UL50" s="255"/>
      <c r="UM50" s="255"/>
      <c r="UN50" s="255"/>
      <c r="UO50" s="255"/>
      <c r="UP50" s="255"/>
      <c r="UQ50" s="255"/>
      <c r="UR50" s="255"/>
      <c r="US50" s="255"/>
      <c r="UT50" s="255"/>
      <c r="UU50" s="255"/>
      <c r="UV50" s="255"/>
      <c r="UW50" s="255"/>
      <c r="UX50" s="255"/>
      <c r="UY50" s="255"/>
      <c r="UZ50" s="255"/>
      <c r="VA50" s="255"/>
      <c r="VB50" s="255"/>
      <c r="VC50" s="255"/>
      <c r="VD50" s="255"/>
      <c r="VE50" s="255"/>
      <c r="VF50" s="255"/>
      <c r="VG50" s="255"/>
      <c r="VH50" s="255"/>
      <c r="VI50" s="255"/>
      <c r="VJ50" s="255"/>
      <c r="VK50" s="255"/>
      <c r="VL50" s="255"/>
      <c r="VM50" s="255"/>
      <c r="VN50" s="255"/>
      <c r="VO50" s="255"/>
      <c r="VP50" s="255"/>
      <c r="VQ50" s="255"/>
      <c r="VR50" s="255"/>
      <c r="VS50" s="255"/>
      <c r="VT50" s="255"/>
      <c r="VU50" s="255"/>
      <c r="VV50" s="255"/>
      <c r="VW50" s="255"/>
      <c r="VX50" s="255"/>
      <c r="VY50" s="255"/>
      <c r="VZ50" s="255"/>
      <c r="WA50" s="255"/>
      <c r="WB50" s="255"/>
      <c r="WC50" s="255"/>
      <c r="WD50" s="255"/>
      <c r="WE50" s="255"/>
      <c r="WF50" s="255"/>
      <c r="WG50" s="255"/>
      <c r="WH50" s="255"/>
      <c r="WI50" s="255"/>
      <c r="WJ50" s="255"/>
      <c r="WK50" s="255"/>
      <c r="WL50" s="255"/>
      <c r="WM50" s="255"/>
      <c r="WN50" s="255"/>
      <c r="WO50" s="255"/>
      <c r="WP50" s="255"/>
      <c r="WQ50" s="255"/>
      <c r="WR50" s="255"/>
      <c r="WS50" s="255"/>
      <c r="WT50" s="255"/>
      <c r="WU50" s="255"/>
      <c r="WV50" s="255"/>
      <c r="WW50" s="255"/>
      <c r="WX50" s="255"/>
      <c r="WY50" s="255"/>
      <c r="WZ50" s="255"/>
      <c r="XA50" s="255"/>
      <c r="XB50" s="255"/>
      <c r="XC50" s="255"/>
      <c r="XD50" s="255"/>
      <c r="XE50" s="255"/>
      <c r="XF50" s="255"/>
      <c r="XG50" s="255"/>
      <c r="XH50" s="255"/>
      <c r="XI50" s="255"/>
      <c r="XJ50" s="255"/>
      <c r="XK50" s="255"/>
      <c r="XL50" s="255"/>
      <c r="XM50" s="255"/>
      <c r="XN50" s="255"/>
      <c r="XO50" s="255"/>
      <c r="XP50" s="255"/>
      <c r="XQ50" s="255"/>
      <c r="XR50" s="255"/>
      <c r="XS50" s="255"/>
      <c r="XT50" s="255"/>
      <c r="XU50" s="255"/>
      <c r="XV50" s="255"/>
      <c r="XW50" s="255"/>
      <c r="XX50" s="255"/>
      <c r="XY50" s="255"/>
      <c r="XZ50" s="255"/>
      <c r="YA50" s="255"/>
      <c r="YB50" s="255"/>
      <c r="YC50" s="255"/>
      <c r="YD50" s="255"/>
      <c r="YE50" s="255"/>
      <c r="YF50" s="255"/>
      <c r="YG50" s="255"/>
      <c r="YH50" s="255"/>
      <c r="YI50" s="255"/>
      <c r="YJ50" s="255"/>
      <c r="YK50" s="255"/>
      <c r="YL50" s="255"/>
      <c r="YM50" s="255"/>
      <c r="YN50" s="255"/>
      <c r="YO50" s="255"/>
      <c r="YP50" s="255"/>
      <c r="YQ50" s="255"/>
      <c r="YR50" s="255"/>
      <c r="YS50" s="255"/>
      <c r="YT50" s="255"/>
      <c r="YU50" s="255"/>
      <c r="YV50" s="255"/>
      <c r="YW50" s="255"/>
      <c r="YX50" s="255"/>
      <c r="YY50" s="255"/>
      <c r="YZ50" s="255"/>
      <c r="ZA50" s="255"/>
      <c r="ZB50" s="255"/>
      <c r="ZC50" s="255"/>
      <c r="ZD50" s="255"/>
      <c r="ZE50" s="255"/>
      <c r="ZF50" s="255"/>
      <c r="ZG50" s="255"/>
      <c r="ZH50" s="255"/>
      <c r="ZI50" s="255"/>
      <c r="ZJ50" s="255"/>
      <c r="ZK50" s="255"/>
      <c r="ZL50" s="255"/>
      <c r="ZM50" s="255"/>
      <c r="ZN50" s="255"/>
      <c r="ZO50" s="255"/>
      <c r="ZP50" s="255"/>
      <c r="ZQ50" s="255"/>
      <c r="ZR50" s="255"/>
      <c r="ZS50" s="255"/>
      <c r="ZT50" s="255"/>
      <c r="ZU50" s="255"/>
      <c r="ZV50" s="255"/>
      <c r="ZW50" s="255"/>
      <c r="ZX50" s="255"/>
      <c r="ZY50" s="255"/>
      <c r="ZZ50" s="255"/>
      <c r="AAA50" s="255"/>
      <c r="AAB50" s="255"/>
      <c r="AAC50" s="255"/>
      <c r="AAD50" s="255"/>
      <c r="AAE50" s="255"/>
      <c r="AAF50" s="255"/>
      <c r="AAG50" s="255"/>
      <c r="AAH50" s="255"/>
      <c r="AAI50" s="255"/>
      <c r="AAJ50" s="255"/>
      <c r="AAK50" s="255"/>
      <c r="AAL50" s="255"/>
      <c r="AAM50" s="255"/>
      <c r="AAN50" s="255"/>
      <c r="AAO50" s="255"/>
      <c r="AAP50" s="255"/>
      <c r="AAQ50" s="255"/>
      <c r="AAR50" s="255"/>
      <c r="AAS50" s="255"/>
      <c r="AAT50" s="255"/>
      <c r="AAU50" s="255"/>
      <c r="AAV50" s="255"/>
      <c r="AAW50" s="255"/>
      <c r="AAX50" s="255"/>
      <c r="AAY50" s="255"/>
      <c r="AAZ50" s="255"/>
      <c r="ABA50" s="255"/>
      <c r="ABB50" s="255"/>
      <c r="ABC50" s="255"/>
      <c r="ABD50" s="255"/>
      <c r="ABE50" s="255"/>
      <c r="ABF50" s="255"/>
      <c r="ABG50" s="255"/>
      <c r="ABH50" s="255"/>
      <c r="ABI50" s="255"/>
      <c r="ABJ50" s="255"/>
      <c r="ABK50" s="255"/>
      <c r="ABL50" s="255"/>
      <c r="ABM50" s="255"/>
      <c r="ABN50" s="255"/>
      <c r="ABO50" s="255"/>
      <c r="ABP50" s="255"/>
      <c r="ABQ50" s="255"/>
      <c r="ABR50" s="255"/>
      <c r="ABS50" s="255"/>
      <c r="ABT50" s="255"/>
      <c r="ABU50" s="255"/>
      <c r="ABV50" s="255"/>
      <c r="ABW50" s="255"/>
      <c r="ABX50" s="255"/>
      <c r="ABY50" s="255"/>
      <c r="ABZ50" s="255"/>
      <c r="ACA50" s="255"/>
      <c r="ACB50" s="255"/>
      <c r="ACC50" s="255"/>
      <c r="ACD50" s="255"/>
      <c r="ACE50" s="255"/>
      <c r="ACF50" s="255"/>
      <c r="ACG50" s="255"/>
      <c r="ACH50" s="255"/>
      <c r="ACI50" s="255"/>
      <c r="ACJ50" s="255"/>
      <c r="ACK50" s="255"/>
      <c r="ACL50" s="255"/>
      <c r="ACM50" s="255"/>
      <c r="ACN50" s="255"/>
      <c r="ACO50" s="255"/>
      <c r="ACP50" s="255"/>
      <c r="ACQ50" s="255"/>
      <c r="ACR50" s="255"/>
      <c r="ACS50" s="255"/>
      <c r="ACT50" s="255"/>
      <c r="ACU50" s="255"/>
      <c r="ACV50" s="255"/>
      <c r="ACW50" s="255"/>
      <c r="ACX50" s="255"/>
      <c r="ACY50" s="255"/>
      <c r="ACZ50" s="255"/>
      <c r="ADA50" s="255"/>
      <c r="ADB50" s="255"/>
      <c r="ADC50" s="255"/>
      <c r="ADD50" s="255"/>
      <c r="ADE50" s="255"/>
      <c r="ADF50" s="255"/>
      <c r="ADG50" s="255"/>
      <c r="ADH50" s="255"/>
      <c r="ADI50" s="255"/>
      <c r="ADJ50" s="255"/>
      <c r="ADK50" s="255"/>
      <c r="ADL50" s="255"/>
      <c r="ADM50" s="255"/>
      <c r="ADN50" s="255"/>
      <c r="ADO50" s="255"/>
      <c r="ADP50" s="255"/>
      <c r="ADQ50" s="255"/>
      <c r="ADR50" s="255"/>
      <c r="ADS50" s="255"/>
      <c r="ADT50" s="255"/>
      <c r="ADU50" s="255"/>
      <c r="ADV50" s="255"/>
      <c r="ADW50" s="255"/>
      <c r="ADX50" s="255"/>
      <c r="ADY50" s="255"/>
      <c r="ADZ50" s="255"/>
      <c r="AEA50" s="255"/>
      <c r="AEB50" s="255"/>
      <c r="AEC50" s="255"/>
      <c r="AED50" s="255"/>
      <c r="AEE50" s="255"/>
      <c r="AEF50" s="255"/>
      <c r="AEG50" s="255"/>
      <c r="AEH50" s="255"/>
      <c r="AEI50" s="255"/>
      <c r="AEJ50" s="255"/>
      <c r="AEK50" s="255"/>
      <c r="AEL50" s="255"/>
      <c r="AEM50" s="255"/>
      <c r="AEN50" s="255"/>
      <c r="AEO50" s="255"/>
      <c r="AEP50" s="255"/>
      <c r="AEQ50" s="255"/>
      <c r="AER50" s="255"/>
      <c r="AES50" s="255"/>
      <c r="AET50" s="255"/>
      <c r="AEU50" s="255"/>
      <c r="AEV50" s="255"/>
      <c r="AEW50" s="255"/>
      <c r="AEX50" s="255"/>
      <c r="AEY50" s="255"/>
      <c r="AEZ50" s="255"/>
      <c r="AFA50" s="255"/>
      <c r="AFB50" s="255"/>
      <c r="AFC50" s="255"/>
      <c r="AFD50" s="255"/>
      <c r="AFE50" s="255"/>
      <c r="AFF50" s="255"/>
      <c r="AFG50" s="255"/>
      <c r="AFH50" s="255"/>
      <c r="AFI50" s="255"/>
      <c r="AFJ50" s="255"/>
      <c r="AFK50" s="255"/>
      <c r="AFL50" s="255"/>
      <c r="AFM50" s="255"/>
      <c r="AFN50" s="255"/>
      <c r="AFO50" s="255"/>
      <c r="AFP50" s="255"/>
      <c r="AFQ50" s="255"/>
      <c r="AFR50" s="255"/>
      <c r="AFS50" s="255"/>
      <c r="AFT50" s="255"/>
      <c r="AFU50" s="255"/>
      <c r="AFV50" s="255"/>
      <c r="AFW50" s="255"/>
      <c r="AFX50" s="255"/>
      <c r="AFY50" s="255"/>
      <c r="AFZ50" s="255"/>
      <c r="AGA50" s="255"/>
      <c r="AGB50" s="255"/>
      <c r="AGC50" s="255"/>
      <c r="AGD50" s="255"/>
      <c r="AGE50" s="255"/>
      <c r="AGF50" s="255"/>
      <c r="AGG50" s="255"/>
      <c r="AGH50" s="255"/>
      <c r="AGI50" s="255"/>
      <c r="AGJ50" s="255"/>
      <c r="AGK50" s="255"/>
      <c r="AGL50" s="255"/>
      <c r="AGM50" s="255"/>
      <c r="AGN50" s="255"/>
      <c r="AGO50" s="255"/>
      <c r="AGP50" s="255"/>
      <c r="AGQ50" s="255"/>
      <c r="AGR50" s="255"/>
      <c r="AGS50" s="255"/>
      <c r="AGT50" s="255"/>
      <c r="AGU50" s="255"/>
      <c r="AGV50" s="255"/>
      <c r="AGW50" s="255"/>
      <c r="AGX50" s="255"/>
      <c r="AGY50" s="255"/>
      <c r="AGZ50" s="255"/>
      <c r="AHA50" s="255"/>
      <c r="AHB50" s="255"/>
      <c r="AHC50" s="255"/>
      <c r="AHD50" s="255"/>
      <c r="AHE50" s="255"/>
      <c r="AHF50" s="255"/>
      <c r="AHG50" s="255"/>
      <c r="AHH50" s="255"/>
      <c r="AHI50" s="255"/>
      <c r="AHJ50" s="255"/>
      <c r="AHK50" s="255"/>
      <c r="AHL50" s="255"/>
      <c r="AHM50" s="255"/>
      <c r="AHN50" s="255"/>
      <c r="AHO50" s="255"/>
      <c r="AHP50" s="255"/>
      <c r="AHQ50" s="255"/>
      <c r="AHR50" s="255"/>
      <c r="AHS50" s="255"/>
      <c r="AHT50" s="255"/>
      <c r="AHU50" s="255"/>
      <c r="AHV50" s="255"/>
      <c r="AHW50" s="255"/>
      <c r="AHX50" s="255"/>
      <c r="AHY50" s="255"/>
      <c r="AHZ50" s="255"/>
      <c r="AIA50" s="255"/>
      <c r="AIB50" s="255"/>
      <c r="AIC50" s="255"/>
      <c r="AID50" s="255"/>
      <c r="AIE50" s="255"/>
      <c r="AIF50" s="255"/>
      <c r="AIG50" s="255"/>
      <c r="AIH50" s="255"/>
      <c r="AII50" s="255"/>
      <c r="AIJ50" s="255"/>
      <c r="AIK50" s="255"/>
      <c r="AIL50" s="255"/>
      <c r="AIM50" s="255"/>
      <c r="AIN50" s="255"/>
      <c r="AIO50" s="255"/>
      <c r="AIP50" s="255"/>
      <c r="AIQ50" s="255"/>
      <c r="AIR50" s="255"/>
      <c r="AIS50" s="255"/>
      <c r="AIT50" s="255"/>
      <c r="AIU50" s="255"/>
      <c r="AIV50" s="255"/>
      <c r="AIW50" s="255"/>
      <c r="AIX50" s="255"/>
      <c r="AIY50" s="255"/>
      <c r="AIZ50" s="255"/>
      <c r="AJA50" s="255"/>
      <c r="AJB50" s="255"/>
      <c r="AJC50" s="255"/>
      <c r="AJD50" s="255"/>
      <c r="AJE50" s="255"/>
      <c r="AJF50" s="255"/>
      <c r="AJG50" s="255"/>
      <c r="AJH50" s="255"/>
      <c r="AJI50" s="255"/>
      <c r="AJJ50" s="255"/>
      <c r="AJK50" s="255"/>
      <c r="AJL50" s="255"/>
      <c r="AJM50" s="255"/>
      <c r="AJN50" s="255"/>
      <c r="AJO50" s="255"/>
      <c r="AJP50" s="255"/>
      <c r="AJQ50" s="255"/>
      <c r="AJR50" s="255"/>
      <c r="AJS50" s="255"/>
      <c r="AJT50" s="255"/>
      <c r="AJU50" s="255"/>
      <c r="AJV50" s="255"/>
      <c r="AJW50" s="255"/>
      <c r="AJX50" s="255"/>
      <c r="AJY50" s="255"/>
      <c r="AJZ50" s="255"/>
      <c r="AKA50" s="255"/>
      <c r="AKB50" s="255"/>
      <c r="AKC50" s="255"/>
      <c r="AKD50" s="255"/>
      <c r="AKE50" s="255"/>
      <c r="AKF50" s="255"/>
      <c r="AKG50" s="255"/>
      <c r="AKH50" s="255"/>
      <c r="AKI50" s="255"/>
      <c r="AKJ50" s="255"/>
      <c r="AKK50" s="255"/>
      <c r="AKL50" s="255"/>
      <c r="AKM50" s="255"/>
      <c r="AKN50" s="255"/>
      <c r="AKO50" s="255"/>
      <c r="AKP50" s="255"/>
      <c r="AKQ50" s="255"/>
      <c r="AKR50" s="255"/>
      <c r="AKS50" s="255"/>
      <c r="AKT50" s="255"/>
      <c r="AKU50" s="255"/>
      <c r="AKV50" s="255"/>
      <c r="AKW50" s="255"/>
      <c r="AKX50" s="255"/>
      <c r="AKY50" s="255"/>
      <c r="AKZ50" s="255"/>
      <c r="ALA50" s="255"/>
      <c r="ALB50" s="255"/>
      <c r="ALC50" s="255"/>
      <c r="ALD50" s="255"/>
      <c r="ALE50" s="255"/>
      <c r="ALF50" s="255"/>
      <c r="ALG50" s="255"/>
      <c r="ALH50" s="255"/>
      <c r="ALI50" s="255"/>
      <c r="ALJ50" s="255"/>
      <c r="ALK50" s="255"/>
      <c r="ALL50" s="255"/>
      <c r="ALM50" s="255"/>
      <c r="ALN50" s="255"/>
      <c r="ALO50" s="255"/>
      <c r="ALP50" s="255"/>
      <c r="ALQ50" s="255"/>
      <c r="ALR50" s="255"/>
      <c r="ALS50" s="255"/>
      <c r="ALT50" s="255"/>
      <c r="ALU50" s="255"/>
      <c r="ALV50" s="255"/>
      <c r="ALW50" s="255"/>
      <c r="ALX50" s="255"/>
      <c r="ALY50" s="255"/>
      <c r="ALZ50" s="255"/>
      <c r="AMA50" s="255"/>
      <c r="AMB50" s="255"/>
      <c r="AMC50" s="255"/>
      <c r="AMD50" s="255"/>
      <c r="AME50" s="255"/>
      <c r="AMF50" s="255"/>
      <c r="AMG50" s="255"/>
      <c r="AMH50" s="255"/>
      <c r="AMI50" s="255"/>
      <c r="AMJ50" s="255"/>
      <c r="AMK50" s="255"/>
      <c r="AML50" s="255"/>
      <c r="AMM50" s="255"/>
      <c r="AMN50" s="255"/>
      <c r="AMO50" s="255"/>
      <c r="AMP50" s="255"/>
      <c r="AMQ50" s="255"/>
      <c r="AMR50" s="255"/>
      <c r="AMS50" s="255"/>
      <c r="AMT50" s="255"/>
      <c r="AMU50" s="255"/>
      <c r="AMV50" s="255"/>
      <c r="AMW50" s="255"/>
      <c r="AMX50" s="255"/>
      <c r="AMY50" s="255"/>
      <c r="AMZ50" s="255"/>
      <c r="ANA50" s="255"/>
      <c r="ANB50" s="255"/>
      <c r="ANC50" s="255"/>
      <c r="AND50" s="255"/>
      <c r="ANE50" s="255"/>
      <c r="ANF50" s="255"/>
      <c r="ANG50" s="255"/>
      <c r="ANH50" s="255"/>
      <c r="ANI50" s="255"/>
      <c r="ANJ50" s="255"/>
      <c r="ANK50" s="255"/>
      <c r="ANL50" s="255"/>
      <c r="ANM50" s="255"/>
      <c r="ANN50" s="255"/>
      <c r="ANO50" s="255"/>
      <c r="ANP50" s="255"/>
      <c r="ANQ50" s="255"/>
      <c r="ANR50" s="255"/>
      <c r="ANS50" s="255"/>
      <c r="ANT50" s="255"/>
      <c r="ANU50" s="255"/>
      <c r="ANV50" s="255"/>
      <c r="ANW50" s="255"/>
      <c r="ANX50" s="255"/>
      <c r="ANY50" s="255"/>
      <c r="ANZ50" s="255"/>
      <c r="AOA50" s="255"/>
      <c r="AOB50" s="255"/>
      <c r="AOC50" s="255"/>
      <c r="AOD50" s="255"/>
      <c r="AOE50" s="255"/>
      <c r="AOF50" s="255"/>
      <c r="AOG50" s="255"/>
      <c r="AOH50" s="255"/>
      <c r="AOI50" s="255"/>
      <c r="AOJ50" s="255"/>
      <c r="AOK50" s="255"/>
      <c r="AOL50" s="255"/>
      <c r="AOM50" s="255"/>
      <c r="AON50" s="255"/>
      <c r="AOO50" s="255"/>
      <c r="AOP50" s="255"/>
      <c r="AOQ50" s="255"/>
      <c r="AOR50" s="255"/>
      <c r="AOS50" s="255"/>
      <c r="AOT50" s="255"/>
      <c r="AOU50" s="255"/>
      <c r="AOV50" s="255"/>
      <c r="AOW50" s="255"/>
      <c r="AOX50" s="255"/>
      <c r="AOY50" s="255"/>
      <c r="AOZ50" s="255"/>
      <c r="APA50" s="255"/>
      <c r="APB50" s="255"/>
      <c r="APC50" s="255"/>
      <c r="APD50" s="255"/>
      <c r="APE50" s="255"/>
      <c r="APF50" s="255"/>
      <c r="APG50" s="255"/>
      <c r="APH50" s="255"/>
      <c r="API50" s="255"/>
      <c r="APJ50" s="255"/>
      <c r="APK50" s="255"/>
      <c r="APL50" s="255"/>
      <c r="APM50" s="255"/>
      <c r="APN50" s="255"/>
      <c r="APO50" s="255"/>
      <c r="APP50" s="255"/>
      <c r="APQ50" s="255"/>
      <c r="APR50" s="255"/>
      <c r="APS50" s="255"/>
      <c r="APT50" s="255"/>
      <c r="APU50" s="255"/>
      <c r="APV50" s="255"/>
      <c r="APW50" s="255"/>
      <c r="APX50" s="255"/>
      <c r="APY50" s="255"/>
      <c r="APZ50" s="255"/>
      <c r="AQA50" s="255"/>
      <c r="AQB50" s="255"/>
      <c r="AQC50" s="255"/>
      <c r="AQD50" s="255"/>
      <c r="AQE50" s="255"/>
      <c r="AQF50" s="255"/>
      <c r="AQG50" s="255"/>
      <c r="AQH50" s="255"/>
      <c r="AQI50" s="255"/>
      <c r="AQJ50" s="255"/>
      <c r="AQK50" s="255"/>
      <c r="AQL50" s="255"/>
      <c r="AQM50" s="255"/>
      <c r="AQN50" s="255"/>
      <c r="AQO50" s="255"/>
      <c r="AQP50" s="255"/>
      <c r="AQQ50" s="255"/>
      <c r="AQR50" s="255"/>
      <c r="AQS50" s="255"/>
      <c r="AQT50" s="255"/>
      <c r="AQU50" s="255"/>
      <c r="AQV50" s="255"/>
      <c r="AQW50" s="255"/>
      <c r="AQX50" s="255"/>
      <c r="AQY50" s="255"/>
      <c r="AQZ50" s="255"/>
      <c r="ARA50" s="255"/>
      <c r="ARB50" s="255"/>
      <c r="ARC50" s="255"/>
      <c r="ARD50" s="255"/>
      <c r="ARE50" s="255"/>
      <c r="ARF50" s="255"/>
      <c r="ARG50" s="255"/>
      <c r="ARH50" s="255"/>
      <c r="ARI50" s="255"/>
      <c r="ARJ50" s="255"/>
      <c r="ARK50" s="255"/>
      <c r="ARL50" s="255"/>
      <c r="ARM50" s="255"/>
      <c r="ARN50" s="255"/>
      <c r="ARO50" s="255"/>
      <c r="ARP50" s="255"/>
      <c r="ARQ50" s="255"/>
      <c r="ARR50" s="255"/>
      <c r="ARS50" s="255"/>
      <c r="ART50" s="255"/>
      <c r="ARU50" s="255"/>
      <c r="ARV50" s="255"/>
      <c r="ARW50" s="255"/>
      <c r="ARX50" s="255"/>
      <c r="ARY50" s="255"/>
      <c r="ARZ50" s="255"/>
      <c r="ASA50" s="255"/>
      <c r="ASB50" s="255"/>
      <c r="ASC50" s="255"/>
      <c r="ASD50" s="255"/>
      <c r="ASE50" s="255"/>
      <c r="ASF50" s="255"/>
      <c r="ASG50" s="255"/>
      <c r="ASH50" s="255"/>
      <c r="ASI50" s="255"/>
      <c r="ASJ50" s="255"/>
      <c r="ASK50" s="255"/>
      <c r="ASL50" s="255"/>
      <c r="ASM50" s="255"/>
      <c r="ASN50" s="255"/>
      <c r="ASO50" s="255"/>
      <c r="ASP50" s="255"/>
      <c r="ASQ50" s="255"/>
      <c r="ASR50" s="255"/>
      <c r="ASS50" s="255"/>
      <c r="AST50" s="255"/>
      <c r="ASU50" s="255"/>
      <c r="ASV50" s="255"/>
      <c r="ASW50" s="255"/>
      <c r="ASX50" s="255"/>
      <c r="ASY50" s="255"/>
      <c r="ASZ50" s="255"/>
      <c r="ATA50" s="255"/>
      <c r="ATB50" s="255"/>
      <c r="ATC50" s="255"/>
      <c r="ATD50" s="255"/>
      <c r="ATE50" s="255"/>
      <c r="ATF50" s="255"/>
      <c r="ATG50" s="255"/>
      <c r="ATH50" s="255"/>
      <c r="ATI50" s="255"/>
      <c r="ATJ50" s="255"/>
      <c r="ATK50" s="255"/>
      <c r="ATL50" s="255"/>
      <c r="ATM50" s="255"/>
      <c r="ATN50" s="255"/>
      <c r="ATO50" s="255"/>
      <c r="ATP50" s="255"/>
      <c r="ATQ50" s="255"/>
      <c r="ATR50" s="255"/>
      <c r="ATS50" s="255"/>
      <c r="ATT50" s="255"/>
      <c r="ATU50" s="255"/>
      <c r="ATV50" s="255"/>
      <c r="ATW50" s="255"/>
      <c r="ATX50" s="255"/>
      <c r="ATY50" s="255"/>
      <c r="ATZ50" s="255"/>
      <c r="AUA50" s="255"/>
      <c r="AUB50" s="255"/>
      <c r="AUC50" s="255"/>
      <c r="AUD50" s="255"/>
      <c r="AUE50" s="255"/>
      <c r="AUF50" s="255"/>
      <c r="AUG50" s="255"/>
      <c r="AUH50" s="255"/>
      <c r="AUI50" s="255"/>
      <c r="AUJ50" s="255"/>
      <c r="AUK50" s="255"/>
      <c r="AUL50" s="255"/>
      <c r="AUM50" s="255"/>
      <c r="AUN50" s="255"/>
      <c r="AUO50" s="255"/>
      <c r="AUP50" s="255"/>
      <c r="AUQ50" s="255"/>
      <c r="AUR50" s="255"/>
      <c r="AUS50" s="255"/>
      <c r="AUT50" s="255"/>
      <c r="AUU50" s="255"/>
      <c r="AUV50" s="255"/>
      <c r="AUW50" s="255"/>
      <c r="AUX50" s="255"/>
      <c r="AUY50" s="255"/>
      <c r="AUZ50" s="255"/>
      <c r="AVA50" s="255"/>
      <c r="AVB50" s="255"/>
      <c r="AVC50" s="255"/>
      <c r="AVD50" s="255"/>
      <c r="AVE50" s="255"/>
      <c r="AVF50" s="255"/>
      <c r="AVG50" s="255"/>
      <c r="AVH50" s="255"/>
      <c r="AVI50" s="255"/>
      <c r="AVJ50" s="255"/>
      <c r="AVK50" s="255"/>
      <c r="AVL50" s="255"/>
      <c r="AVM50" s="255"/>
      <c r="AVN50" s="255"/>
      <c r="AVO50" s="255"/>
      <c r="AVP50" s="255"/>
      <c r="AVQ50" s="255"/>
      <c r="AVR50" s="255"/>
      <c r="AVS50" s="255"/>
      <c r="AVT50" s="255"/>
      <c r="AVU50" s="255"/>
      <c r="AVV50" s="255"/>
      <c r="AVW50" s="255"/>
      <c r="AVX50" s="255"/>
      <c r="AVY50" s="255"/>
      <c r="AVZ50" s="255"/>
      <c r="AWA50" s="255"/>
      <c r="AWB50" s="255"/>
      <c r="AWC50" s="255"/>
      <c r="AWD50" s="255"/>
      <c r="AWE50" s="255"/>
      <c r="AWF50" s="255"/>
      <c r="AWG50" s="255"/>
      <c r="AWH50" s="255"/>
      <c r="AWI50" s="255"/>
      <c r="AWJ50" s="255"/>
      <c r="AWK50" s="255"/>
      <c r="AWL50" s="255"/>
      <c r="AWM50" s="255"/>
      <c r="AWN50" s="255"/>
      <c r="AWO50" s="255"/>
      <c r="AWP50" s="255"/>
      <c r="AWQ50" s="255"/>
      <c r="AWR50" s="255"/>
      <c r="AWS50" s="255"/>
      <c r="AWT50" s="255"/>
      <c r="AWU50" s="255"/>
      <c r="AWV50" s="255"/>
      <c r="AWW50" s="255"/>
      <c r="AWX50" s="255"/>
      <c r="AWY50" s="255"/>
      <c r="AWZ50" s="255"/>
      <c r="AXA50" s="255"/>
      <c r="AXB50" s="255"/>
      <c r="AXC50" s="255"/>
      <c r="AXD50" s="255"/>
      <c r="AXE50" s="255"/>
      <c r="AXF50" s="255"/>
      <c r="AXG50" s="255"/>
      <c r="AXH50" s="255"/>
      <c r="AXI50" s="255"/>
      <c r="AXJ50" s="255"/>
      <c r="AXK50" s="255"/>
      <c r="AXL50" s="255"/>
      <c r="AXM50" s="255"/>
      <c r="AXN50" s="255"/>
      <c r="AXO50" s="255"/>
      <c r="AXP50" s="255"/>
      <c r="AXQ50" s="255"/>
      <c r="AXR50" s="255"/>
      <c r="AXS50" s="255"/>
      <c r="AXT50" s="255"/>
      <c r="AXU50" s="255"/>
      <c r="AXV50" s="255"/>
      <c r="AXW50" s="255"/>
      <c r="AXX50" s="255"/>
      <c r="AXY50" s="255"/>
      <c r="AXZ50" s="255"/>
      <c r="AYA50" s="255"/>
      <c r="AYB50" s="255"/>
      <c r="AYC50" s="255"/>
      <c r="AYD50" s="255"/>
      <c r="AYE50" s="255"/>
      <c r="AYF50" s="255"/>
      <c r="AYG50" s="255"/>
      <c r="AYH50" s="255"/>
      <c r="AYI50" s="255"/>
      <c r="AYJ50" s="255"/>
      <c r="AYK50" s="255"/>
      <c r="AYL50" s="255"/>
      <c r="AYM50" s="255"/>
      <c r="AYN50" s="255"/>
      <c r="AYO50" s="255"/>
      <c r="AYP50" s="255"/>
      <c r="AYQ50" s="255"/>
      <c r="AYR50" s="255"/>
      <c r="AYS50" s="255"/>
      <c r="AYT50" s="255"/>
      <c r="AYU50" s="255"/>
      <c r="AYV50" s="255"/>
      <c r="AYW50" s="255"/>
      <c r="AYX50" s="255"/>
      <c r="AYY50" s="255"/>
      <c r="AYZ50" s="255"/>
      <c r="AZA50" s="255"/>
      <c r="AZB50" s="255"/>
      <c r="AZC50" s="255"/>
      <c r="AZD50" s="255"/>
      <c r="AZE50" s="255"/>
      <c r="AZF50" s="255"/>
      <c r="AZG50" s="255"/>
      <c r="AZH50" s="255"/>
      <c r="AZI50" s="255"/>
      <c r="AZJ50" s="255"/>
      <c r="AZK50" s="255"/>
      <c r="AZL50" s="255"/>
      <c r="AZM50" s="255"/>
      <c r="AZN50" s="255"/>
      <c r="AZO50" s="255"/>
      <c r="AZP50" s="255"/>
      <c r="AZQ50" s="255"/>
      <c r="AZR50" s="255"/>
      <c r="AZS50" s="255"/>
      <c r="AZT50" s="255"/>
      <c r="AZU50" s="255"/>
      <c r="AZV50" s="255"/>
      <c r="AZW50" s="255"/>
      <c r="AZX50" s="255"/>
      <c r="AZY50" s="255"/>
      <c r="AZZ50" s="255"/>
      <c r="BAA50" s="255"/>
      <c r="BAB50" s="255"/>
      <c r="BAC50" s="255"/>
      <c r="BAD50" s="255"/>
      <c r="BAE50" s="255"/>
      <c r="BAF50" s="255"/>
      <c r="BAG50" s="255"/>
      <c r="BAH50" s="255"/>
      <c r="BAI50" s="255"/>
      <c r="BAJ50" s="255"/>
      <c r="BAK50" s="255"/>
      <c r="BAL50" s="255"/>
      <c r="BAM50" s="255"/>
      <c r="BAN50" s="255"/>
      <c r="BAO50" s="255"/>
      <c r="BAP50" s="255"/>
      <c r="BAQ50" s="255"/>
      <c r="BAR50" s="255"/>
      <c r="BAS50" s="255"/>
      <c r="BAT50" s="255"/>
      <c r="BAU50" s="255"/>
      <c r="BAV50" s="255"/>
      <c r="BAW50" s="255"/>
      <c r="BAX50" s="255"/>
      <c r="BAY50" s="255"/>
      <c r="BAZ50" s="255"/>
      <c r="BBA50" s="255"/>
      <c r="BBB50" s="255"/>
      <c r="BBC50" s="255"/>
      <c r="BBD50" s="255"/>
      <c r="BBE50" s="255"/>
      <c r="BBF50" s="255"/>
      <c r="BBG50" s="255"/>
      <c r="BBH50" s="255"/>
      <c r="BBI50" s="255"/>
      <c r="BBJ50" s="255"/>
      <c r="BBK50" s="255"/>
      <c r="BBL50" s="255"/>
      <c r="BBM50" s="255"/>
      <c r="BBN50" s="255"/>
      <c r="BBO50" s="255"/>
      <c r="BBP50" s="255"/>
      <c r="BBQ50" s="255"/>
      <c r="BBR50" s="255"/>
      <c r="BBS50" s="255"/>
      <c r="BBT50" s="255"/>
      <c r="BBU50" s="255"/>
      <c r="BBV50" s="255"/>
      <c r="BBW50" s="255"/>
      <c r="BBX50" s="255"/>
      <c r="BBY50" s="255"/>
      <c r="BBZ50" s="255"/>
      <c r="BCA50" s="255"/>
      <c r="BCB50" s="255"/>
      <c r="BCC50" s="255"/>
      <c r="BCD50" s="255"/>
      <c r="BCE50" s="255"/>
      <c r="BCF50" s="255"/>
      <c r="BCG50" s="255"/>
      <c r="BCH50" s="255"/>
      <c r="BCI50" s="255"/>
      <c r="BCJ50" s="255"/>
      <c r="BCK50" s="255"/>
      <c r="BCL50" s="255"/>
      <c r="BCM50" s="255"/>
      <c r="BCN50" s="255"/>
      <c r="BCO50" s="255"/>
      <c r="BCP50" s="255"/>
      <c r="BCQ50" s="255"/>
      <c r="BCR50" s="255"/>
      <c r="BCS50" s="255"/>
      <c r="BCT50" s="255"/>
      <c r="BCU50" s="255"/>
      <c r="BCV50" s="255"/>
      <c r="BCW50" s="255"/>
      <c r="BCX50" s="255"/>
      <c r="BCY50" s="255"/>
      <c r="BCZ50" s="255"/>
      <c r="BDA50" s="255"/>
      <c r="BDB50" s="255"/>
      <c r="BDC50" s="255"/>
      <c r="BDD50" s="255"/>
      <c r="BDE50" s="255"/>
      <c r="BDF50" s="255"/>
      <c r="BDG50" s="255"/>
      <c r="BDH50" s="255"/>
      <c r="BDI50" s="255"/>
      <c r="BDJ50" s="255"/>
      <c r="BDK50" s="255"/>
      <c r="BDL50" s="255"/>
      <c r="BDM50" s="255"/>
      <c r="BDN50" s="255"/>
      <c r="BDO50" s="255"/>
      <c r="BDP50" s="255"/>
      <c r="BDQ50" s="255"/>
      <c r="BDR50" s="255"/>
      <c r="BDS50" s="255"/>
      <c r="BDT50" s="255"/>
      <c r="BDU50" s="255"/>
      <c r="BDV50" s="255"/>
      <c r="BDW50" s="255"/>
      <c r="BDX50" s="255"/>
      <c r="BDY50" s="255"/>
      <c r="BDZ50" s="255"/>
      <c r="BEA50" s="255"/>
      <c r="BEB50" s="255"/>
      <c r="BEC50" s="255"/>
      <c r="BED50" s="255"/>
      <c r="BEE50" s="255"/>
      <c r="BEF50" s="255"/>
      <c r="BEG50" s="255"/>
      <c r="BEH50" s="255"/>
      <c r="BEI50" s="255"/>
      <c r="BEJ50" s="255"/>
      <c r="BEK50" s="255"/>
      <c r="BEL50" s="255"/>
      <c r="BEM50" s="255"/>
      <c r="BEN50" s="255"/>
      <c r="BEO50" s="255"/>
      <c r="BEP50" s="255"/>
      <c r="BEQ50" s="255"/>
      <c r="BER50" s="255"/>
      <c r="BES50" s="255"/>
      <c r="BET50" s="255"/>
      <c r="BEU50" s="255"/>
      <c r="BEV50" s="255"/>
      <c r="BEW50" s="255"/>
      <c r="BEX50" s="255"/>
      <c r="BEY50" s="255"/>
      <c r="BEZ50" s="255"/>
      <c r="BFA50" s="255"/>
      <c r="BFB50" s="255"/>
      <c r="BFC50" s="255"/>
      <c r="BFD50" s="255"/>
      <c r="BFE50" s="255"/>
      <c r="BFF50" s="255"/>
      <c r="BFG50" s="255"/>
      <c r="BFH50" s="255"/>
      <c r="BFI50" s="255"/>
      <c r="BFJ50" s="255"/>
      <c r="BFK50" s="255"/>
      <c r="BFL50" s="255"/>
      <c r="BFM50" s="255"/>
      <c r="BFN50" s="255"/>
      <c r="BFO50" s="255"/>
      <c r="BFP50" s="255"/>
      <c r="BFQ50" s="255"/>
      <c r="BFR50" s="255"/>
      <c r="BFS50" s="255"/>
      <c r="BFT50" s="255"/>
      <c r="BFU50" s="255"/>
      <c r="BFV50" s="255"/>
      <c r="BFW50" s="255"/>
      <c r="BFX50" s="255"/>
      <c r="BFY50" s="255"/>
      <c r="BFZ50" s="255"/>
      <c r="BGA50" s="255"/>
      <c r="BGB50" s="255"/>
      <c r="BGC50" s="255"/>
      <c r="BGD50" s="255"/>
      <c r="BGE50" s="255"/>
      <c r="BGF50" s="255"/>
      <c r="BGG50" s="255"/>
      <c r="BGH50" s="255"/>
      <c r="BGI50" s="255"/>
      <c r="BGJ50" s="255"/>
      <c r="BGK50" s="255"/>
      <c r="BGL50" s="255"/>
      <c r="BGM50" s="255"/>
      <c r="BGN50" s="255"/>
      <c r="BGO50" s="255"/>
      <c r="BGP50" s="255"/>
      <c r="BGQ50" s="255"/>
      <c r="BGR50" s="255"/>
      <c r="BGS50" s="255"/>
      <c r="BGT50" s="255"/>
      <c r="BGU50" s="255"/>
      <c r="BGV50" s="255"/>
      <c r="BGW50" s="255"/>
      <c r="BGX50" s="255"/>
      <c r="BGY50" s="255"/>
      <c r="BGZ50" s="255"/>
      <c r="BHA50" s="255"/>
      <c r="BHB50" s="255"/>
      <c r="BHC50" s="255"/>
      <c r="BHD50" s="255"/>
      <c r="BHE50" s="255"/>
      <c r="BHF50" s="255"/>
      <c r="BHG50" s="255"/>
      <c r="BHH50" s="255"/>
      <c r="BHI50" s="255"/>
      <c r="BHJ50" s="255"/>
      <c r="BHK50" s="255"/>
      <c r="BHL50" s="255"/>
      <c r="BHM50" s="255"/>
      <c r="BHN50" s="255"/>
      <c r="BHO50" s="255"/>
      <c r="BHP50" s="255"/>
      <c r="BHQ50" s="255"/>
      <c r="BHR50" s="255"/>
      <c r="BHS50" s="255"/>
      <c r="BHT50" s="255"/>
      <c r="BHU50" s="255"/>
      <c r="BHV50" s="255"/>
      <c r="BHW50" s="255"/>
      <c r="BHX50" s="255"/>
      <c r="BHY50" s="255"/>
      <c r="BHZ50" s="255"/>
      <c r="BIA50" s="255"/>
      <c r="BIB50" s="255"/>
      <c r="BIC50" s="255"/>
      <c r="BID50" s="255"/>
      <c r="BIE50" s="255"/>
      <c r="BIF50" s="255"/>
      <c r="BIG50" s="255"/>
      <c r="BIH50" s="255"/>
      <c r="BII50" s="255"/>
      <c r="BIJ50" s="255"/>
      <c r="BIK50" s="255"/>
      <c r="BIL50" s="255"/>
      <c r="BIM50" s="255"/>
      <c r="BIN50" s="255"/>
      <c r="BIO50" s="255"/>
      <c r="BIP50" s="255"/>
      <c r="BIQ50" s="255"/>
      <c r="BIR50" s="255"/>
      <c r="BIS50" s="255"/>
      <c r="BIT50" s="255"/>
      <c r="BIU50" s="255"/>
      <c r="BIV50" s="255"/>
      <c r="BIW50" s="255"/>
      <c r="BIX50" s="255"/>
      <c r="BIY50" s="255"/>
      <c r="BIZ50" s="255"/>
      <c r="BJA50" s="255"/>
      <c r="BJB50" s="255"/>
      <c r="BJC50" s="255"/>
      <c r="BJD50" s="255"/>
      <c r="BJE50" s="255"/>
      <c r="BJF50" s="255"/>
      <c r="BJG50" s="255"/>
      <c r="BJH50" s="255"/>
      <c r="BJI50" s="255"/>
      <c r="BJJ50" s="255"/>
      <c r="BJK50" s="255"/>
      <c r="BJL50" s="255"/>
      <c r="BJM50" s="255"/>
      <c r="BJN50" s="255"/>
      <c r="BJO50" s="255"/>
      <c r="BJP50" s="255"/>
      <c r="BJQ50" s="255"/>
      <c r="BJR50" s="255"/>
      <c r="BJS50" s="255"/>
      <c r="BJT50" s="255"/>
      <c r="BJU50" s="255"/>
      <c r="BJV50" s="255"/>
      <c r="BJW50" s="255"/>
      <c r="BJX50" s="255"/>
      <c r="BJY50" s="255"/>
      <c r="BJZ50" s="255"/>
      <c r="BKA50" s="255"/>
      <c r="BKB50" s="255"/>
      <c r="BKC50" s="255"/>
      <c r="BKD50" s="255"/>
      <c r="BKE50" s="255"/>
      <c r="BKF50" s="255"/>
      <c r="BKG50" s="255"/>
      <c r="BKH50" s="255"/>
      <c r="BKI50" s="255"/>
      <c r="BKJ50" s="255"/>
      <c r="BKK50" s="255"/>
      <c r="BKL50" s="255"/>
      <c r="BKM50" s="255"/>
      <c r="BKN50" s="255"/>
      <c r="BKO50" s="255"/>
      <c r="BKP50" s="255"/>
      <c r="BKQ50" s="255"/>
      <c r="BKR50" s="255"/>
      <c r="BKS50" s="255"/>
      <c r="BKT50" s="255"/>
      <c r="BKU50" s="255"/>
      <c r="BKV50" s="255"/>
      <c r="BKW50" s="255"/>
      <c r="BKX50" s="255"/>
      <c r="BKY50" s="255"/>
      <c r="BKZ50" s="255"/>
      <c r="BLA50" s="255"/>
      <c r="BLB50" s="255"/>
      <c r="BLC50" s="255"/>
      <c r="BLD50" s="255"/>
      <c r="BLE50" s="255"/>
      <c r="BLF50" s="255"/>
      <c r="BLG50" s="255"/>
      <c r="BLH50" s="255"/>
      <c r="BLI50" s="255"/>
      <c r="BLJ50" s="255"/>
      <c r="BLK50" s="255"/>
      <c r="BLL50" s="255"/>
      <c r="BLM50" s="255"/>
      <c r="BLN50" s="255"/>
      <c r="BLO50" s="255"/>
      <c r="BLP50" s="255"/>
      <c r="BLQ50" s="255"/>
      <c r="BLR50" s="255"/>
      <c r="BLS50" s="255"/>
      <c r="BLT50" s="255"/>
      <c r="BLU50" s="255"/>
      <c r="BLV50" s="255"/>
      <c r="BLW50" s="255"/>
      <c r="BLX50" s="255"/>
      <c r="BLY50" s="255"/>
      <c r="BLZ50" s="255"/>
      <c r="BMA50" s="255"/>
      <c r="BMB50" s="255"/>
      <c r="BMC50" s="255"/>
      <c r="BMD50" s="255"/>
      <c r="BME50" s="255"/>
      <c r="BMF50" s="255"/>
      <c r="BMG50" s="255"/>
      <c r="BMH50" s="255"/>
      <c r="BMI50" s="255"/>
      <c r="BMJ50" s="255"/>
      <c r="BMK50" s="255"/>
      <c r="BML50" s="255"/>
      <c r="BMM50" s="255"/>
      <c r="BMN50" s="255"/>
      <c r="BMO50" s="255"/>
      <c r="BMP50" s="255"/>
      <c r="BMQ50" s="255"/>
      <c r="BMR50" s="255"/>
      <c r="BMS50" s="255"/>
      <c r="BMT50" s="255"/>
      <c r="BMU50" s="255"/>
      <c r="BMV50" s="255"/>
      <c r="BMW50" s="255"/>
      <c r="BMX50" s="255"/>
      <c r="BMY50" s="255"/>
      <c r="BMZ50" s="255"/>
      <c r="BNA50" s="255"/>
      <c r="BNB50" s="255"/>
      <c r="BNC50" s="255"/>
      <c r="BND50" s="255"/>
      <c r="BNE50" s="255"/>
      <c r="BNF50" s="255"/>
      <c r="BNG50" s="255"/>
      <c r="BNH50" s="255"/>
      <c r="BNI50" s="255"/>
      <c r="BNJ50" s="255"/>
      <c r="BNK50" s="255"/>
      <c r="BNL50" s="255"/>
      <c r="BNM50" s="255"/>
      <c r="BNN50" s="255"/>
      <c r="BNO50" s="255"/>
      <c r="BNP50" s="255"/>
      <c r="BNQ50" s="255"/>
      <c r="BNR50" s="255"/>
      <c r="BNS50" s="255"/>
      <c r="BNT50" s="255"/>
      <c r="BNU50" s="255"/>
      <c r="BNV50" s="255"/>
      <c r="BNW50" s="255"/>
      <c r="BNX50" s="255"/>
      <c r="BNY50" s="255"/>
      <c r="BNZ50" s="255"/>
      <c r="BOA50" s="255"/>
      <c r="BOB50" s="255"/>
      <c r="BOC50" s="255"/>
      <c r="BOD50" s="255"/>
      <c r="BOE50" s="255"/>
      <c r="BOF50" s="255"/>
      <c r="BOG50" s="255"/>
      <c r="BOH50" s="255"/>
      <c r="BOI50" s="255"/>
      <c r="BOJ50" s="255"/>
      <c r="BOK50" s="255"/>
      <c r="BOL50" s="255"/>
      <c r="BOM50" s="255"/>
      <c r="BON50" s="255"/>
      <c r="BOO50" s="255"/>
      <c r="BOP50" s="255"/>
      <c r="BOQ50" s="255"/>
      <c r="BOR50" s="255"/>
      <c r="BOS50" s="255"/>
      <c r="BOT50" s="255"/>
      <c r="BOU50" s="255"/>
      <c r="BOV50" s="255"/>
      <c r="BOW50" s="255"/>
      <c r="BOX50" s="255"/>
      <c r="BOY50" s="255"/>
      <c r="BOZ50" s="255"/>
      <c r="BPA50" s="255"/>
      <c r="BPB50" s="255"/>
      <c r="BPC50" s="255"/>
      <c r="BPD50" s="255"/>
      <c r="BPE50" s="255"/>
      <c r="BPF50" s="255"/>
      <c r="BPG50" s="255"/>
      <c r="BPH50" s="255"/>
      <c r="BPI50" s="255"/>
      <c r="BPJ50" s="255"/>
      <c r="BPK50" s="255"/>
      <c r="BPL50" s="255"/>
      <c r="BPM50" s="255"/>
      <c r="BPN50" s="255"/>
      <c r="BPO50" s="255"/>
      <c r="BPP50" s="255"/>
      <c r="BPQ50" s="255"/>
      <c r="BPR50" s="255"/>
      <c r="BPS50" s="255"/>
      <c r="BPT50" s="255"/>
      <c r="BPU50" s="255"/>
      <c r="BPV50" s="255"/>
      <c r="BPW50" s="255"/>
      <c r="BPX50" s="255"/>
      <c r="BPY50" s="255"/>
      <c r="BPZ50" s="255"/>
      <c r="BQA50" s="255"/>
      <c r="BQB50" s="255"/>
      <c r="BQC50" s="255"/>
      <c r="BQD50" s="255"/>
      <c r="BQE50" s="255"/>
      <c r="BQF50" s="255"/>
      <c r="BQG50" s="255"/>
      <c r="BQH50" s="255"/>
      <c r="BQI50" s="255"/>
      <c r="BQJ50" s="255"/>
      <c r="BQK50" s="255"/>
      <c r="BQL50" s="255"/>
      <c r="BQM50" s="255"/>
      <c r="BQN50" s="255"/>
      <c r="BQO50" s="255"/>
      <c r="BQP50" s="255"/>
      <c r="BQQ50" s="255"/>
      <c r="BQR50" s="255"/>
      <c r="BQS50" s="255"/>
      <c r="BQT50" s="255"/>
      <c r="BQU50" s="255"/>
      <c r="BQV50" s="255"/>
      <c r="BQW50" s="255"/>
      <c r="BQX50" s="255"/>
      <c r="BQY50" s="255"/>
      <c r="BQZ50" s="255"/>
      <c r="BRA50" s="255"/>
      <c r="BRB50" s="255"/>
      <c r="BRC50" s="255"/>
      <c r="BRD50" s="255"/>
      <c r="BRE50" s="255"/>
      <c r="BRF50" s="255"/>
      <c r="BRG50" s="255"/>
      <c r="BRH50" s="255"/>
      <c r="BRI50" s="255"/>
      <c r="BRJ50" s="255"/>
      <c r="BRK50" s="255"/>
      <c r="BRL50" s="255"/>
      <c r="BRM50" s="255"/>
      <c r="BRN50" s="255"/>
      <c r="BRO50" s="255"/>
      <c r="BRP50" s="255"/>
      <c r="BRQ50" s="255"/>
      <c r="BRR50" s="255"/>
      <c r="BRS50" s="255"/>
      <c r="BRT50" s="255"/>
      <c r="BRU50" s="255"/>
      <c r="BRV50" s="255"/>
      <c r="BRW50" s="255"/>
      <c r="BRX50" s="255"/>
      <c r="BRY50" s="255"/>
      <c r="BRZ50" s="255"/>
      <c r="BSA50" s="255"/>
      <c r="BSB50" s="255"/>
      <c r="BSC50" s="255"/>
      <c r="BSD50" s="255"/>
      <c r="BSE50" s="255"/>
      <c r="BSF50" s="255"/>
      <c r="BSG50" s="255"/>
      <c r="BSH50" s="255"/>
      <c r="BSI50" s="255"/>
      <c r="BSJ50" s="255"/>
      <c r="BSK50" s="255"/>
      <c r="BSL50" s="255"/>
      <c r="BSM50" s="255"/>
      <c r="BSN50" s="255"/>
      <c r="BSO50" s="255"/>
      <c r="BSP50" s="255"/>
      <c r="BSQ50" s="255"/>
      <c r="BSR50" s="255"/>
      <c r="BSS50" s="255"/>
      <c r="BST50" s="255"/>
      <c r="BSU50" s="255"/>
      <c r="BSV50" s="255"/>
      <c r="BSW50" s="255"/>
      <c r="BSX50" s="255"/>
      <c r="BSY50" s="255"/>
      <c r="BSZ50" s="255"/>
      <c r="BTA50" s="255"/>
      <c r="BTB50" s="255"/>
      <c r="BTC50" s="255"/>
      <c r="BTD50" s="255"/>
      <c r="BTE50" s="255"/>
      <c r="BTF50" s="255"/>
      <c r="BTG50" s="255"/>
      <c r="BTH50" s="255"/>
      <c r="BTI50" s="255"/>
      <c r="BTJ50" s="255"/>
      <c r="BTK50" s="255"/>
      <c r="BTL50" s="255"/>
      <c r="BTM50" s="255"/>
      <c r="BTN50" s="255"/>
      <c r="BTO50" s="255"/>
      <c r="BTP50" s="255"/>
      <c r="BTQ50" s="255"/>
      <c r="BTR50" s="255"/>
      <c r="BTS50" s="255"/>
      <c r="BTT50" s="255"/>
      <c r="BTU50" s="255"/>
      <c r="BTV50" s="255"/>
      <c r="BTW50" s="255"/>
      <c r="BTX50" s="255"/>
      <c r="BTY50" s="255"/>
      <c r="BTZ50" s="255"/>
      <c r="BUA50" s="255"/>
      <c r="BUB50" s="255"/>
      <c r="BUC50" s="255"/>
      <c r="BUD50" s="255"/>
      <c r="BUE50" s="255"/>
      <c r="BUF50" s="255"/>
      <c r="BUG50" s="255"/>
      <c r="BUH50" s="255"/>
      <c r="BUI50" s="255"/>
      <c r="BUJ50" s="255"/>
      <c r="BUK50" s="255"/>
      <c r="BUL50" s="255"/>
      <c r="BUM50" s="255"/>
      <c r="BUN50" s="255"/>
      <c r="BUO50" s="255"/>
      <c r="BUP50" s="255"/>
      <c r="BUQ50" s="255"/>
      <c r="BUR50" s="255"/>
      <c r="BUS50" s="255"/>
      <c r="BUT50" s="255"/>
      <c r="BUU50" s="255"/>
      <c r="BUV50" s="255"/>
      <c r="BUW50" s="255"/>
      <c r="BUX50" s="255"/>
      <c r="BUY50" s="255"/>
      <c r="BUZ50" s="255"/>
      <c r="BVA50" s="255"/>
      <c r="BVB50" s="255"/>
      <c r="BVC50" s="255"/>
      <c r="BVD50" s="255"/>
      <c r="BVE50" s="255"/>
      <c r="BVF50" s="255"/>
      <c r="BVG50" s="255"/>
      <c r="BVH50" s="255"/>
      <c r="BVI50" s="255"/>
      <c r="BVJ50" s="255"/>
      <c r="BVK50" s="255"/>
      <c r="BVL50" s="255"/>
      <c r="BVM50" s="255"/>
      <c r="BVN50" s="255"/>
      <c r="BVO50" s="255"/>
      <c r="BVP50" s="255"/>
      <c r="BVQ50" s="255"/>
      <c r="BVR50" s="255"/>
      <c r="BVS50" s="255"/>
      <c r="BVT50" s="255"/>
      <c r="BVU50" s="255"/>
      <c r="BVV50" s="255"/>
      <c r="BVW50" s="255"/>
      <c r="BVX50" s="255"/>
      <c r="BVY50" s="255"/>
      <c r="BVZ50" s="255"/>
      <c r="BWA50" s="255"/>
      <c r="BWB50" s="255"/>
      <c r="BWC50" s="255"/>
      <c r="BWD50" s="255"/>
      <c r="BWE50" s="255"/>
      <c r="BWF50" s="255"/>
      <c r="BWG50" s="255"/>
      <c r="BWH50" s="255"/>
      <c r="BWI50" s="255"/>
      <c r="BWJ50" s="255"/>
      <c r="BWK50" s="255"/>
    </row>
    <row r="51" spans="1:1961" s="290" customFormat="1" ht="48">
      <c r="A51" s="178" t="s">
        <v>78</v>
      </c>
      <c r="B51" s="282" t="s">
        <v>79</v>
      </c>
      <c r="C51" s="201" t="s">
        <v>203</v>
      </c>
      <c r="D51" s="295">
        <f t="shared" si="35"/>
        <v>0</v>
      </c>
      <c r="E51" s="295">
        <f t="shared" si="35"/>
        <v>0</v>
      </c>
      <c r="F51" s="295">
        <f t="shared" si="36"/>
        <v>0</v>
      </c>
      <c r="G51" s="295">
        <f t="shared" si="36"/>
        <v>0</v>
      </c>
      <c r="H51" s="295">
        <f t="shared" si="36"/>
        <v>0</v>
      </c>
      <c r="I51" s="295">
        <f t="shared" si="36"/>
        <v>0</v>
      </c>
      <c r="J51" s="295">
        <f t="shared" si="36"/>
        <v>0</v>
      </c>
      <c r="K51" s="201" t="s">
        <v>203</v>
      </c>
      <c r="L51" s="295">
        <f>L52</f>
        <v>0</v>
      </c>
      <c r="M51" s="295">
        <f t="shared" si="37"/>
        <v>0</v>
      </c>
      <c r="N51" s="295">
        <f t="shared" si="38"/>
        <v>0</v>
      </c>
      <c r="O51" s="295">
        <f t="shared" si="39"/>
        <v>0</v>
      </c>
      <c r="P51" s="295">
        <f t="shared" si="40"/>
        <v>0</v>
      </c>
      <c r="Q51" s="295">
        <f t="shared" si="41"/>
        <v>0</v>
      </c>
      <c r="R51" s="201" t="s">
        <v>203</v>
      </c>
      <c r="S51" s="295">
        <f>S52</f>
        <v>0</v>
      </c>
      <c r="T51" s="295">
        <f t="shared" si="42"/>
        <v>0</v>
      </c>
      <c r="U51" s="295">
        <f t="shared" si="43"/>
        <v>0</v>
      </c>
      <c r="V51" s="295">
        <f t="shared" si="44"/>
        <v>0</v>
      </c>
      <c r="W51" s="295">
        <f t="shared" si="45"/>
        <v>0</v>
      </c>
      <c r="X51" s="295">
        <f t="shared" si="46"/>
        <v>0</v>
      </c>
      <c r="Y51" s="201" t="s">
        <v>203</v>
      </c>
      <c r="Z51" s="295">
        <f>Z52</f>
        <v>2.2176099999999996</v>
      </c>
      <c r="AA51" s="295">
        <f t="shared" si="47"/>
        <v>0.8</v>
      </c>
      <c r="AB51" s="295">
        <f t="shared" si="48"/>
        <v>0</v>
      </c>
      <c r="AC51" s="295">
        <f t="shared" si="49"/>
        <v>0</v>
      </c>
      <c r="AD51" s="295">
        <f t="shared" si="50"/>
        <v>0</v>
      </c>
      <c r="AE51" s="295">
        <f t="shared" si="51"/>
        <v>0</v>
      </c>
      <c r="AF51" s="201" t="s">
        <v>203</v>
      </c>
      <c r="AG51" s="295">
        <f>AG52</f>
        <v>2.2176099999999996</v>
      </c>
      <c r="AH51" s="295">
        <f t="shared" si="52"/>
        <v>0.8</v>
      </c>
      <c r="AI51" s="295">
        <f t="shared" si="53"/>
        <v>0</v>
      </c>
      <c r="AJ51" s="295">
        <f t="shared" si="54"/>
        <v>0</v>
      </c>
      <c r="AK51" s="295">
        <f t="shared" si="55"/>
        <v>0</v>
      </c>
      <c r="AL51" s="295">
        <f t="shared" si="56"/>
        <v>0</v>
      </c>
    </row>
    <row r="52" spans="1:1961" s="206" customFormat="1">
      <c r="A52" s="8" t="s">
        <v>80</v>
      </c>
      <c r="B52" s="9" t="s">
        <v>81</v>
      </c>
      <c r="C52" s="41" t="s">
        <v>203</v>
      </c>
      <c r="D52" s="241">
        <f t="shared" si="35"/>
        <v>0</v>
      </c>
      <c r="E52" s="241">
        <f t="shared" si="35"/>
        <v>0</v>
      </c>
      <c r="F52" s="241">
        <f t="shared" si="36"/>
        <v>0</v>
      </c>
      <c r="G52" s="241">
        <f t="shared" si="36"/>
        <v>0</v>
      </c>
      <c r="H52" s="241">
        <f t="shared" si="36"/>
        <v>0</v>
      </c>
      <c r="I52" s="241">
        <f t="shared" si="36"/>
        <v>0</v>
      </c>
      <c r="J52" s="241">
        <f t="shared" si="36"/>
        <v>0</v>
      </c>
      <c r="K52" s="41" t="s">
        <v>203</v>
      </c>
      <c r="L52" s="241">
        <f>L53</f>
        <v>0</v>
      </c>
      <c r="M52" s="241">
        <f t="shared" si="37"/>
        <v>0</v>
      </c>
      <c r="N52" s="241">
        <f t="shared" si="38"/>
        <v>0</v>
      </c>
      <c r="O52" s="241">
        <f t="shared" si="39"/>
        <v>0</v>
      </c>
      <c r="P52" s="241">
        <f t="shared" si="40"/>
        <v>0</v>
      </c>
      <c r="Q52" s="241">
        <f t="shared" si="41"/>
        <v>0</v>
      </c>
      <c r="R52" s="41" t="s">
        <v>203</v>
      </c>
      <c r="S52" s="241">
        <f>S53</f>
        <v>0</v>
      </c>
      <c r="T52" s="241">
        <f t="shared" si="42"/>
        <v>0</v>
      </c>
      <c r="U52" s="241">
        <f t="shared" si="43"/>
        <v>0</v>
      </c>
      <c r="V52" s="241">
        <f t="shared" si="44"/>
        <v>0</v>
      </c>
      <c r="W52" s="241">
        <f t="shared" si="45"/>
        <v>0</v>
      </c>
      <c r="X52" s="241">
        <f t="shared" si="46"/>
        <v>0</v>
      </c>
      <c r="Y52" s="41" t="s">
        <v>203</v>
      </c>
      <c r="Z52" s="241">
        <f>Z53</f>
        <v>2.2176099999999996</v>
      </c>
      <c r="AA52" s="241">
        <f t="shared" si="47"/>
        <v>0.8</v>
      </c>
      <c r="AB52" s="241">
        <f t="shared" si="48"/>
        <v>0</v>
      </c>
      <c r="AC52" s="241">
        <f t="shared" si="49"/>
        <v>0</v>
      </c>
      <c r="AD52" s="241">
        <f t="shared" si="50"/>
        <v>0</v>
      </c>
      <c r="AE52" s="241">
        <f t="shared" si="51"/>
        <v>0</v>
      </c>
      <c r="AF52" s="41" t="s">
        <v>203</v>
      </c>
      <c r="AG52" s="241">
        <f>AG53</f>
        <v>2.2176099999999996</v>
      </c>
      <c r="AH52" s="241">
        <f t="shared" si="52"/>
        <v>0.8</v>
      </c>
      <c r="AI52" s="241">
        <f t="shared" si="53"/>
        <v>0</v>
      </c>
      <c r="AJ52" s="241">
        <f t="shared" si="54"/>
        <v>0</v>
      </c>
      <c r="AK52" s="241">
        <f t="shared" si="55"/>
        <v>0</v>
      </c>
      <c r="AL52" s="241">
        <f t="shared" si="56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  <c r="AML52" s="50"/>
      <c r="AMM52" s="50"/>
      <c r="AMN52" s="50"/>
      <c r="AMO52" s="50"/>
      <c r="AMP52" s="50"/>
      <c r="AMQ52" s="50"/>
      <c r="AMR52" s="50"/>
      <c r="AMS52" s="50"/>
      <c r="AMT52" s="50"/>
      <c r="AMU52" s="50"/>
      <c r="AMV52" s="50"/>
      <c r="AMW52" s="50"/>
      <c r="AMX52" s="50"/>
      <c r="AMY52" s="50"/>
      <c r="AMZ52" s="50"/>
      <c r="ANA52" s="50"/>
      <c r="ANB52" s="50"/>
      <c r="ANC52" s="50"/>
      <c r="AND52" s="50"/>
      <c r="ANE52" s="50"/>
      <c r="ANF52" s="50"/>
      <c r="ANG52" s="50"/>
      <c r="ANH52" s="50"/>
      <c r="ANI52" s="50"/>
      <c r="ANJ52" s="50"/>
      <c r="ANK52" s="50"/>
      <c r="ANL52" s="50"/>
      <c r="ANM52" s="50"/>
      <c r="ANN52" s="50"/>
      <c r="ANO52" s="50"/>
      <c r="ANP52" s="50"/>
      <c r="ANQ52" s="50"/>
      <c r="ANR52" s="50"/>
      <c r="ANS52" s="50"/>
      <c r="ANT52" s="50"/>
      <c r="ANU52" s="50"/>
      <c r="ANV52" s="50"/>
      <c r="ANW52" s="50"/>
      <c r="ANX52" s="50"/>
      <c r="ANY52" s="50"/>
      <c r="ANZ52" s="50"/>
      <c r="AOA52" s="50"/>
      <c r="AOB52" s="50"/>
      <c r="AOC52" s="50"/>
      <c r="AOD52" s="50"/>
      <c r="AOE52" s="50"/>
      <c r="AOF52" s="50"/>
      <c r="AOG52" s="50"/>
      <c r="AOH52" s="50"/>
      <c r="AOI52" s="50"/>
      <c r="AOJ52" s="50"/>
      <c r="AOK52" s="50"/>
      <c r="AOL52" s="50"/>
      <c r="AOM52" s="50"/>
      <c r="AON52" s="50"/>
      <c r="AOO52" s="50"/>
      <c r="AOP52" s="50"/>
      <c r="AOQ52" s="50"/>
      <c r="AOR52" s="50"/>
      <c r="AOS52" s="50"/>
      <c r="AOT52" s="50"/>
      <c r="AOU52" s="50"/>
      <c r="AOV52" s="50"/>
      <c r="AOW52" s="50"/>
      <c r="AOX52" s="50"/>
      <c r="AOY52" s="50"/>
      <c r="AOZ52" s="50"/>
      <c r="APA52" s="50"/>
      <c r="APB52" s="50"/>
      <c r="APC52" s="50"/>
      <c r="APD52" s="50"/>
      <c r="APE52" s="50"/>
      <c r="APF52" s="50"/>
      <c r="APG52" s="50"/>
      <c r="APH52" s="50"/>
      <c r="API52" s="50"/>
      <c r="APJ52" s="50"/>
      <c r="APK52" s="50"/>
      <c r="APL52" s="50"/>
      <c r="APM52" s="50"/>
      <c r="APN52" s="50"/>
      <c r="APO52" s="50"/>
      <c r="APP52" s="50"/>
      <c r="APQ52" s="50"/>
      <c r="APR52" s="50"/>
      <c r="APS52" s="50"/>
      <c r="APT52" s="50"/>
      <c r="APU52" s="50"/>
      <c r="APV52" s="50"/>
      <c r="APW52" s="50"/>
      <c r="APX52" s="50"/>
      <c r="APY52" s="50"/>
      <c r="APZ52" s="50"/>
      <c r="AQA52" s="50"/>
      <c r="AQB52" s="50"/>
      <c r="AQC52" s="50"/>
      <c r="AQD52" s="50"/>
      <c r="AQE52" s="50"/>
      <c r="AQF52" s="50"/>
      <c r="AQG52" s="50"/>
      <c r="AQH52" s="50"/>
      <c r="AQI52" s="50"/>
      <c r="AQJ52" s="50"/>
      <c r="AQK52" s="50"/>
      <c r="AQL52" s="50"/>
      <c r="AQM52" s="50"/>
      <c r="AQN52" s="50"/>
      <c r="AQO52" s="50"/>
      <c r="AQP52" s="50"/>
      <c r="AQQ52" s="50"/>
      <c r="AQR52" s="50"/>
      <c r="AQS52" s="50"/>
      <c r="AQT52" s="50"/>
      <c r="AQU52" s="50"/>
      <c r="AQV52" s="50"/>
      <c r="AQW52" s="50"/>
      <c r="AQX52" s="50"/>
      <c r="AQY52" s="50"/>
      <c r="AQZ52" s="50"/>
      <c r="ARA52" s="50"/>
      <c r="ARB52" s="50"/>
      <c r="ARC52" s="50"/>
      <c r="ARD52" s="50"/>
      <c r="ARE52" s="50"/>
      <c r="ARF52" s="50"/>
      <c r="ARG52" s="50"/>
      <c r="ARH52" s="50"/>
      <c r="ARI52" s="50"/>
      <c r="ARJ52" s="50"/>
      <c r="ARK52" s="50"/>
      <c r="ARL52" s="50"/>
      <c r="ARM52" s="50"/>
      <c r="ARN52" s="50"/>
      <c r="ARO52" s="50"/>
      <c r="ARP52" s="50"/>
      <c r="ARQ52" s="50"/>
      <c r="ARR52" s="50"/>
      <c r="ARS52" s="50"/>
      <c r="ART52" s="50"/>
      <c r="ARU52" s="50"/>
      <c r="ARV52" s="50"/>
      <c r="ARW52" s="50"/>
      <c r="ARX52" s="50"/>
      <c r="ARY52" s="50"/>
      <c r="ARZ52" s="50"/>
      <c r="ASA52" s="50"/>
      <c r="ASB52" s="50"/>
      <c r="ASC52" s="50"/>
      <c r="ASD52" s="50"/>
      <c r="ASE52" s="50"/>
      <c r="ASF52" s="50"/>
      <c r="ASG52" s="50"/>
      <c r="ASH52" s="50"/>
      <c r="ASI52" s="50"/>
      <c r="ASJ52" s="50"/>
      <c r="ASK52" s="50"/>
      <c r="ASL52" s="50"/>
      <c r="ASM52" s="50"/>
      <c r="ASN52" s="50"/>
      <c r="ASO52" s="50"/>
      <c r="ASP52" s="50"/>
      <c r="ASQ52" s="50"/>
      <c r="ASR52" s="50"/>
      <c r="ASS52" s="50"/>
      <c r="AST52" s="50"/>
      <c r="ASU52" s="50"/>
      <c r="ASV52" s="50"/>
      <c r="ASW52" s="50"/>
      <c r="ASX52" s="50"/>
      <c r="ASY52" s="50"/>
      <c r="ASZ52" s="50"/>
      <c r="ATA52" s="50"/>
      <c r="ATB52" s="50"/>
      <c r="ATC52" s="50"/>
      <c r="ATD52" s="50"/>
      <c r="ATE52" s="50"/>
      <c r="ATF52" s="50"/>
      <c r="ATG52" s="50"/>
      <c r="ATH52" s="50"/>
      <c r="ATI52" s="50"/>
      <c r="ATJ52" s="50"/>
      <c r="ATK52" s="50"/>
      <c r="ATL52" s="50"/>
      <c r="ATM52" s="50"/>
      <c r="ATN52" s="50"/>
      <c r="ATO52" s="50"/>
      <c r="ATP52" s="50"/>
      <c r="ATQ52" s="50"/>
      <c r="ATR52" s="50"/>
      <c r="ATS52" s="50"/>
      <c r="ATT52" s="50"/>
      <c r="ATU52" s="50"/>
      <c r="ATV52" s="50"/>
      <c r="ATW52" s="50"/>
      <c r="ATX52" s="50"/>
      <c r="ATY52" s="50"/>
      <c r="ATZ52" s="50"/>
      <c r="AUA52" s="50"/>
      <c r="AUB52" s="50"/>
      <c r="AUC52" s="50"/>
      <c r="AUD52" s="50"/>
      <c r="AUE52" s="50"/>
      <c r="AUF52" s="50"/>
      <c r="AUG52" s="50"/>
      <c r="AUH52" s="50"/>
      <c r="AUI52" s="50"/>
      <c r="AUJ52" s="50"/>
      <c r="AUK52" s="50"/>
      <c r="AUL52" s="50"/>
      <c r="AUM52" s="50"/>
      <c r="AUN52" s="50"/>
      <c r="AUO52" s="50"/>
      <c r="AUP52" s="50"/>
      <c r="AUQ52" s="50"/>
      <c r="AUR52" s="50"/>
      <c r="AUS52" s="50"/>
      <c r="AUT52" s="50"/>
      <c r="AUU52" s="50"/>
      <c r="AUV52" s="50"/>
      <c r="AUW52" s="50"/>
      <c r="AUX52" s="50"/>
      <c r="AUY52" s="50"/>
      <c r="AUZ52" s="50"/>
      <c r="AVA52" s="50"/>
      <c r="AVB52" s="50"/>
      <c r="AVC52" s="50"/>
      <c r="AVD52" s="50"/>
      <c r="AVE52" s="50"/>
      <c r="AVF52" s="50"/>
      <c r="AVG52" s="50"/>
      <c r="AVH52" s="50"/>
      <c r="AVI52" s="50"/>
      <c r="AVJ52" s="50"/>
      <c r="AVK52" s="50"/>
      <c r="AVL52" s="50"/>
      <c r="AVM52" s="50"/>
      <c r="AVN52" s="50"/>
      <c r="AVO52" s="50"/>
      <c r="AVP52" s="50"/>
      <c r="AVQ52" s="50"/>
      <c r="AVR52" s="50"/>
      <c r="AVS52" s="50"/>
      <c r="AVT52" s="50"/>
      <c r="AVU52" s="50"/>
      <c r="AVV52" s="50"/>
      <c r="AVW52" s="50"/>
      <c r="AVX52" s="50"/>
      <c r="AVY52" s="50"/>
      <c r="AVZ52" s="50"/>
      <c r="AWA52" s="50"/>
      <c r="AWB52" s="50"/>
      <c r="AWC52" s="50"/>
      <c r="AWD52" s="50"/>
      <c r="AWE52" s="50"/>
      <c r="AWF52" s="50"/>
      <c r="AWG52" s="50"/>
      <c r="AWH52" s="50"/>
      <c r="AWI52" s="50"/>
      <c r="AWJ52" s="50"/>
      <c r="AWK52" s="50"/>
      <c r="AWL52" s="50"/>
      <c r="AWM52" s="50"/>
      <c r="AWN52" s="50"/>
      <c r="AWO52" s="50"/>
      <c r="AWP52" s="50"/>
      <c r="AWQ52" s="50"/>
      <c r="AWR52" s="50"/>
      <c r="AWS52" s="50"/>
      <c r="AWT52" s="50"/>
      <c r="AWU52" s="50"/>
      <c r="AWV52" s="50"/>
      <c r="AWW52" s="50"/>
      <c r="AWX52" s="50"/>
      <c r="AWY52" s="50"/>
      <c r="AWZ52" s="50"/>
      <c r="AXA52" s="50"/>
      <c r="AXB52" s="50"/>
      <c r="AXC52" s="50"/>
      <c r="AXD52" s="50"/>
      <c r="AXE52" s="50"/>
      <c r="AXF52" s="50"/>
      <c r="AXG52" s="50"/>
      <c r="AXH52" s="50"/>
      <c r="AXI52" s="50"/>
      <c r="AXJ52" s="50"/>
      <c r="AXK52" s="50"/>
      <c r="AXL52" s="50"/>
      <c r="AXM52" s="50"/>
      <c r="AXN52" s="50"/>
      <c r="AXO52" s="50"/>
      <c r="AXP52" s="50"/>
      <c r="AXQ52" s="50"/>
      <c r="AXR52" s="50"/>
      <c r="AXS52" s="50"/>
      <c r="AXT52" s="50"/>
      <c r="AXU52" s="50"/>
      <c r="AXV52" s="50"/>
      <c r="AXW52" s="50"/>
      <c r="AXX52" s="50"/>
      <c r="AXY52" s="50"/>
      <c r="AXZ52" s="50"/>
      <c r="AYA52" s="50"/>
      <c r="AYB52" s="50"/>
      <c r="AYC52" s="50"/>
      <c r="AYD52" s="50"/>
      <c r="AYE52" s="50"/>
      <c r="AYF52" s="50"/>
      <c r="AYG52" s="50"/>
      <c r="AYH52" s="50"/>
      <c r="AYI52" s="50"/>
      <c r="AYJ52" s="50"/>
      <c r="AYK52" s="50"/>
      <c r="AYL52" s="50"/>
      <c r="AYM52" s="50"/>
      <c r="AYN52" s="50"/>
      <c r="AYO52" s="50"/>
      <c r="AYP52" s="50"/>
      <c r="AYQ52" s="50"/>
      <c r="AYR52" s="50"/>
      <c r="AYS52" s="50"/>
      <c r="AYT52" s="50"/>
      <c r="AYU52" s="50"/>
      <c r="AYV52" s="50"/>
      <c r="AYW52" s="50"/>
      <c r="AYX52" s="50"/>
      <c r="AYY52" s="50"/>
      <c r="AYZ52" s="50"/>
      <c r="AZA52" s="50"/>
      <c r="AZB52" s="50"/>
      <c r="AZC52" s="50"/>
      <c r="AZD52" s="50"/>
      <c r="AZE52" s="50"/>
      <c r="AZF52" s="50"/>
      <c r="AZG52" s="50"/>
      <c r="AZH52" s="50"/>
      <c r="AZI52" s="50"/>
      <c r="AZJ52" s="50"/>
      <c r="AZK52" s="50"/>
      <c r="AZL52" s="50"/>
      <c r="AZM52" s="50"/>
      <c r="AZN52" s="50"/>
      <c r="AZO52" s="50"/>
      <c r="AZP52" s="50"/>
      <c r="AZQ52" s="50"/>
      <c r="AZR52" s="50"/>
      <c r="AZS52" s="50"/>
      <c r="AZT52" s="50"/>
      <c r="AZU52" s="50"/>
      <c r="AZV52" s="50"/>
      <c r="AZW52" s="50"/>
      <c r="AZX52" s="50"/>
      <c r="AZY52" s="50"/>
      <c r="AZZ52" s="50"/>
      <c r="BAA52" s="50"/>
      <c r="BAB52" s="50"/>
      <c r="BAC52" s="50"/>
      <c r="BAD52" s="50"/>
      <c r="BAE52" s="50"/>
      <c r="BAF52" s="50"/>
      <c r="BAG52" s="50"/>
      <c r="BAH52" s="50"/>
      <c r="BAI52" s="50"/>
      <c r="BAJ52" s="50"/>
      <c r="BAK52" s="50"/>
      <c r="BAL52" s="50"/>
      <c r="BAM52" s="50"/>
      <c r="BAN52" s="50"/>
      <c r="BAO52" s="50"/>
      <c r="BAP52" s="50"/>
      <c r="BAQ52" s="50"/>
      <c r="BAR52" s="50"/>
      <c r="BAS52" s="50"/>
      <c r="BAT52" s="50"/>
      <c r="BAU52" s="50"/>
      <c r="BAV52" s="50"/>
      <c r="BAW52" s="50"/>
      <c r="BAX52" s="50"/>
      <c r="BAY52" s="50"/>
      <c r="BAZ52" s="50"/>
      <c r="BBA52" s="50"/>
      <c r="BBB52" s="50"/>
      <c r="BBC52" s="50"/>
      <c r="BBD52" s="50"/>
      <c r="BBE52" s="50"/>
      <c r="BBF52" s="50"/>
      <c r="BBG52" s="50"/>
      <c r="BBH52" s="50"/>
      <c r="BBI52" s="50"/>
      <c r="BBJ52" s="50"/>
      <c r="BBK52" s="50"/>
      <c r="BBL52" s="50"/>
      <c r="BBM52" s="50"/>
      <c r="BBN52" s="50"/>
      <c r="BBO52" s="50"/>
      <c r="BBP52" s="50"/>
      <c r="BBQ52" s="50"/>
      <c r="BBR52" s="50"/>
      <c r="BBS52" s="50"/>
      <c r="BBT52" s="50"/>
      <c r="BBU52" s="50"/>
      <c r="BBV52" s="50"/>
      <c r="BBW52" s="50"/>
      <c r="BBX52" s="50"/>
      <c r="BBY52" s="50"/>
      <c r="BBZ52" s="50"/>
      <c r="BCA52" s="50"/>
      <c r="BCB52" s="50"/>
      <c r="BCC52" s="50"/>
      <c r="BCD52" s="50"/>
      <c r="BCE52" s="50"/>
      <c r="BCF52" s="50"/>
      <c r="BCG52" s="50"/>
      <c r="BCH52" s="50"/>
      <c r="BCI52" s="50"/>
      <c r="BCJ52" s="50"/>
      <c r="BCK52" s="50"/>
      <c r="BCL52" s="50"/>
      <c r="BCM52" s="50"/>
      <c r="BCN52" s="50"/>
      <c r="BCO52" s="50"/>
      <c r="BCP52" s="50"/>
      <c r="BCQ52" s="50"/>
      <c r="BCR52" s="50"/>
      <c r="BCS52" s="50"/>
      <c r="BCT52" s="50"/>
      <c r="BCU52" s="50"/>
      <c r="BCV52" s="50"/>
      <c r="BCW52" s="50"/>
      <c r="BCX52" s="50"/>
      <c r="BCY52" s="50"/>
      <c r="BCZ52" s="50"/>
      <c r="BDA52" s="50"/>
      <c r="BDB52" s="50"/>
      <c r="BDC52" s="50"/>
      <c r="BDD52" s="50"/>
      <c r="BDE52" s="50"/>
      <c r="BDF52" s="50"/>
      <c r="BDG52" s="50"/>
      <c r="BDH52" s="50"/>
      <c r="BDI52" s="50"/>
      <c r="BDJ52" s="50"/>
      <c r="BDK52" s="50"/>
      <c r="BDL52" s="50"/>
      <c r="BDM52" s="50"/>
      <c r="BDN52" s="50"/>
      <c r="BDO52" s="50"/>
      <c r="BDP52" s="50"/>
      <c r="BDQ52" s="50"/>
      <c r="BDR52" s="50"/>
      <c r="BDS52" s="50"/>
      <c r="BDT52" s="50"/>
      <c r="BDU52" s="50"/>
      <c r="BDV52" s="50"/>
      <c r="BDW52" s="50"/>
      <c r="BDX52" s="50"/>
      <c r="BDY52" s="50"/>
      <c r="BDZ52" s="50"/>
      <c r="BEA52" s="50"/>
      <c r="BEB52" s="50"/>
      <c r="BEC52" s="50"/>
      <c r="BED52" s="50"/>
      <c r="BEE52" s="50"/>
      <c r="BEF52" s="50"/>
      <c r="BEG52" s="50"/>
      <c r="BEH52" s="50"/>
      <c r="BEI52" s="50"/>
      <c r="BEJ52" s="50"/>
      <c r="BEK52" s="50"/>
      <c r="BEL52" s="50"/>
      <c r="BEM52" s="50"/>
      <c r="BEN52" s="50"/>
      <c r="BEO52" s="50"/>
      <c r="BEP52" s="50"/>
      <c r="BEQ52" s="50"/>
      <c r="BER52" s="50"/>
      <c r="BES52" s="50"/>
      <c r="BET52" s="50"/>
      <c r="BEU52" s="50"/>
      <c r="BEV52" s="50"/>
      <c r="BEW52" s="50"/>
      <c r="BEX52" s="50"/>
      <c r="BEY52" s="50"/>
      <c r="BEZ52" s="50"/>
      <c r="BFA52" s="50"/>
      <c r="BFB52" s="50"/>
      <c r="BFC52" s="50"/>
      <c r="BFD52" s="50"/>
      <c r="BFE52" s="50"/>
      <c r="BFF52" s="50"/>
      <c r="BFG52" s="50"/>
      <c r="BFH52" s="50"/>
      <c r="BFI52" s="50"/>
      <c r="BFJ52" s="50"/>
      <c r="BFK52" s="50"/>
      <c r="BFL52" s="50"/>
      <c r="BFM52" s="50"/>
      <c r="BFN52" s="50"/>
      <c r="BFO52" s="50"/>
      <c r="BFP52" s="50"/>
      <c r="BFQ52" s="50"/>
      <c r="BFR52" s="50"/>
      <c r="BFS52" s="50"/>
      <c r="BFT52" s="50"/>
      <c r="BFU52" s="50"/>
      <c r="BFV52" s="50"/>
      <c r="BFW52" s="50"/>
      <c r="BFX52" s="50"/>
      <c r="BFY52" s="50"/>
      <c r="BFZ52" s="50"/>
      <c r="BGA52" s="50"/>
      <c r="BGB52" s="50"/>
      <c r="BGC52" s="50"/>
      <c r="BGD52" s="50"/>
      <c r="BGE52" s="50"/>
      <c r="BGF52" s="50"/>
      <c r="BGG52" s="50"/>
      <c r="BGH52" s="50"/>
      <c r="BGI52" s="50"/>
      <c r="BGJ52" s="50"/>
      <c r="BGK52" s="50"/>
      <c r="BGL52" s="50"/>
      <c r="BGM52" s="50"/>
      <c r="BGN52" s="50"/>
      <c r="BGO52" s="50"/>
      <c r="BGP52" s="50"/>
      <c r="BGQ52" s="50"/>
      <c r="BGR52" s="50"/>
      <c r="BGS52" s="50"/>
      <c r="BGT52" s="50"/>
      <c r="BGU52" s="50"/>
      <c r="BGV52" s="50"/>
      <c r="BGW52" s="50"/>
      <c r="BGX52" s="50"/>
      <c r="BGY52" s="50"/>
      <c r="BGZ52" s="50"/>
      <c r="BHA52" s="50"/>
      <c r="BHB52" s="50"/>
      <c r="BHC52" s="50"/>
      <c r="BHD52" s="50"/>
      <c r="BHE52" s="50"/>
      <c r="BHF52" s="50"/>
      <c r="BHG52" s="50"/>
      <c r="BHH52" s="50"/>
      <c r="BHI52" s="50"/>
      <c r="BHJ52" s="50"/>
      <c r="BHK52" s="50"/>
      <c r="BHL52" s="50"/>
      <c r="BHM52" s="50"/>
      <c r="BHN52" s="50"/>
      <c r="BHO52" s="50"/>
      <c r="BHP52" s="50"/>
      <c r="BHQ52" s="50"/>
      <c r="BHR52" s="50"/>
      <c r="BHS52" s="50"/>
      <c r="BHT52" s="50"/>
      <c r="BHU52" s="50"/>
      <c r="BHV52" s="50"/>
      <c r="BHW52" s="50"/>
      <c r="BHX52" s="50"/>
      <c r="BHY52" s="50"/>
      <c r="BHZ52" s="50"/>
      <c r="BIA52" s="50"/>
      <c r="BIB52" s="50"/>
      <c r="BIC52" s="50"/>
      <c r="BID52" s="50"/>
      <c r="BIE52" s="50"/>
      <c r="BIF52" s="50"/>
      <c r="BIG52" s="50"/>
      <c r="BIH52" s="50"/>
      <c r="BII52" s="50"/>
      <c r="BIJ52" s="50"/>
      <c r="BIK52" s="50"/>
      <c r="BIL52" s="50"/>
      <c r="BIM52" s="50"/>
      <c r="BIN52" s="50"/>
      <c r="BIO52" s="50"/>
      <c r="BIP52" s="50"/>
      <c r="BIQ52" s="50"/>
      <c r="BIR52" s="50"/>
      <c r="BIS52" s="50"/>
      <c r="BIT52" s="50"/>
      <c r="BIU52" s="50"/>
      <c r="BIV52" s="50"/>
      <c r="BIW52" s="50"/>
      <c r="BIX52" s="50"/>
      <c r="BIY52" s="50"/>
      <c r="BIZ52" s="50"/>
      <c r="BJA52" s="50"/>
      <c r="BJB52" s="50"/>
      <c r="BJC52" s="50"/>
      <c r="BJD52" s="50"/>
      <c r="BJE52" s="50"/>
      <c r="BJF52" s="50"/>
      <c r="BJG52" s="50"/>
      <c r="BJH52" s="50"/>
      <c r="BJI52" s="50"/>
      <c r="BJJ52" s="50"/>
      <c r="BJK52" s="50"/>
      <c r="BJL52" s="50"/>
      <c r="BJM52" s="50"/>
      <c r="BJN52" s="50"/>
      <c r="BJO52" s="50"/>
      <c r="BJP52" s="50"/>
      <c r="BJQ52" s="50"/>
      <c r="BJR52" s="50"/>
      <c r="BJS52" s="50"/>
      <c r="BJT52" s="50"/>
      <c r="BJU52" s="50"/>
      <c r="BJV52" s="50"/>
      <c r="BJW52" s="50"/>
      <c r="BJX52" s="50"/>
      <c r="BJY52" s="50"/>
      <c r="BJZ52" s="50"/>
      <c r="BKA52" s="50"/>
      <c r="BKB52" s="50"/>
      <c r="BKC52" s="50"/>
      <c r="BKD52" s="50"/>
      <c r="BKE52" s="50"/>
      <c r="BKF52" s="50"/>
      <c r="BKG52" s="50"/>
      <c r="BKH52" s="50"/>
      <c r="BKI52" s="50"/>
      <c r="BKJ52" s="50"/>
      <c r="BKK52" s="50"/>
      <c r="BKL52" s="50"/>
      <c r="BKM52" s="50"/>
      <c r="BKN52" s="50"/>
      <c r="BKO52" s="50"/>
      <c r="BKP52" s="50"/>
      <c r="BKQ52" s="50"/>
      <c r="BKR52" s="50"/>
      <c r="BKS52" s="50"/>
      <c r="BKT52" s="50"/>
      <c r="BKU52" s="50"/>
      <c r="BKV52" s="50"/>
      <c r="BKW52" s="50"/>
      <c r="BKX52" s="50"/>
      <c r="BKY52" s="50"/>
      <c r="BKZ52" s="50"/>
      <c r="BLA52" s="50"/>
      <c r="BLB52" s="50"/>
      <c r="BLC52" s="50"/>
      <c r="BLD52" s="50"/>
      <c r="BLE52" s="50"/>
      <c r="BLF52" s="50"/>
      <c r="BLG52" s="50"/>
      <c r="BLH52" s="50"/>
      <c r="BLI52" s="50"/>
      <c r="BLJ52" s="50"/>
      <c r="BLK52" s="50"/>
      <c r="BLL52" s="50"/>
      <c r="BLM52" s="50"/>
      <c r="BLN52" s="50"/>
      <c r="BLO52" s="50"/>
      <c r="BLP52" s="50"/>
      <c r="BLQ52" s="50"/>
      <c r="BLR52" s="50"/>
      <c r="BLS52" s="50"/>
      <c r="BLT52" s="50"/>
      <c r="BLU52" s="50"/>
      <c r="BLV52" s="50"/>
      <c r="BLW52" s="50"/>
      <c r="BLX52" s="50"/>
      <c r="BLY52" s="50"/>
      <c r="BLZ52" s="50"/>
      <c r="BMA52" s="50"/>
      <c r="BMB52" s="50"/>
      <c r="BMC52" s="50"/>
      <c r="BMD52" s="50"/>
      <c r="BME52" s="50"/>
      <c r="BMF52" s="50"/>
      <c r="BMG52" s="50"/>
      <c r="BMH52" s="50"/>
      <c r="BMI52" s="50"/>
      <c r="BMJ52" s="50"/>
      <c r="BMK52" s="50"/>
      <c r="BML52" s="50"/>
      <c r="BMM52" s="50"/>
      <c r="BMN52" s="50"/>
      <c r="BMO52" s="50"/>
      <c r="BMP52" s="50"/>
      <c r="BMQ52" s="50"/>
      <c r="BMR52" s="50"/>
      <c r="BMS52" s="50"/>
      <c r="BMT52" s="50"/>
      <c r="BMU52" s="50"/>
      <c r="BMV52" s="50"/>
      <c r="BMW52" s="50"/>
      <c r="BMX52" s="50"/>
      <c r="BMY52" s="50"/>
      <c r="BMZ52" s="50"/>
      <c r="BNA52" s="50"/>
      <c r="BNB52" s="50"/>
      <c r="BNC52" s="50"/>
      <c r="BND52" s="50"/>
      <c r="BNE52" s="50"/>
      <c r="BNF52" s="50"/>
      <c r="BNG52" s="50"/>
      <c r="BNH52" s="50"/>
      <c r="BNI52" s="50"/>
      <c r="BNJ52" s="50"/>
      <c r="BNK52" s="50"/>
      <c r="BNL52" s="50"/>
      <c r="BNM52" s="50"/>
      <c r="BNN52" s="50"/>
      <c r="BNO52" s="50"/>
      <c r="BNP52" s="50"/>
      <c r="BNQ52" s="50"/>
      <c r="BNR52" s="50"/>
      <c r="BNS52" s="50"/>
      <c r="BNT52" s="50"/>
      <c r="BNU52" s="50"/>
      <c r="BNV52" s="50"/>
      <c r="BNW52" s="50"/>
      <c r="BNX52" s="50"/>
      <c r="BNY52" s="50"/>
      <c r="BNZ52" s="50"/>
      <c r="BOA52" s="50"/>
      <c r="BOB52" s="50"/>
      <c r="BOC52" s="50"/>
      <c r="BOD52" s="50"/>
      <c r="BOE52" s="50"/>
      <c r="BOF52" s="50"/>
      <c r="BOG52" s="50"/>
      <c r="BOH52" s="50"/>
      <c r="BOI52" s="50"/>
      <c r="BOJ52" s="50"/>
      <c r="BOK52" s="50"/>
      <c r="BOL52" s="50"/>
      <c r="BOM52" s="50"/>
      <c r="BON52" s="50"/>
      <c r="BOO52" s="50"/>
      <c r="BOP52" s="50"/>
      <c r="BOQ52" s="50"/>
      <c r="BOR52" s="50"/>
      <c r="BOS52" s="50"/>
      <c r="BOT52" s="50"/>
      <c r="BOU52" s="50"/>
      <c r="BOV52" s="50"/>
      <c r="BOW52" s="50"/>
      <c r="BOX52" s="50"/>
      <c r="BOY52" s="50"/>
      <c r="BOZ52" s="50"/>
      <c r="BPA52" s="50"/>
      <c r="BPB52" s="50"/>
      <c r="BPC52" s="50"/>
      <c r="BPD52" s="50"/>
      <c r="BPE52" s="50"/>
      <c r="BPF52" s="50"/>
      <c r="BPG52" s="50"/>
      <c r="BPH52" s="50"/>
      <c r="BPI52" s="50"/>
      <c r="BPJ52" s="50"/>
      <c r="BPK52" s="50"/>
      <c r="BPL52" s="50"/>
      <c r="BPM52" s="50"/>
      <c r="BPN52" s="50"/>
      <c r="BPO52" s="50"/>
      <c r="BPP52" s="50"/>
      <c r="BPQ52" s="50"/>
      <c r="BPR52" s="50"/>
      <c r="BPS52" s="50"/>
      <c r="BPT52" s="50"/>
      <c r="BPU52" s="50"/>
      <c r="BPV52" s="50"/>
      <c r="BPW52" s="50"/>
      <c r="BPX52" s="50"/>
      <c r="BPY52" s="50"/>
      <c r="BPZ52" s="50"/>
      <c r="BQA52" s="50"/>
      <c r="BQB52" s="50"/>
      <c r="BQC52" s="50"/>
      <c r="BQD52" s="50"/>
      <c r="BQE52" s="50"/>
      <c r="BQF52" s="50"/>
      <c r="BQG52" s="50"/>
      <c r="BQH52" s="50"/>
      <c r="BQI52" s="50"/>
      <c r="BQJ52" s="50"/>
      <c r="BQK52" s="50"/>
      <c r="BQL52" s="50"/>
      <c r="BQM52" s="50"/>
      <c r="BQN52" s="50"/>
      <c r="BQO52" s="50"/>
      <c r="BQP52" s="50"/>
      <c r="BQQ52" s="50"/>
      <c r="BQR52" s="50"/>
      <c r="BQS52" s="50"/>
      <c r="BQT52" s="50"/>
      <c r="BQU52" s="50"/>
      <c r="BQV52" s="50"/>
      <c r="BQW52" s="50"/>
      <c r="BQX52" s="50"/>
      <c r="BQY52" s="50"/>
      <c r="BQZ52" s="50"/>
      <c r="BRA52" s="50"/>
      <c r="BRB52" s="50"/>
      <c r="BRC52" s="50"/>
      <c r="BRD52" s="50"/>
      <c r="BRE52" s="50"/>
      <c r="BRF52" s="50"/>
      <c r="BRG52" s="50"/>
      <c r="BRH52" s="50"/>
      <c r="BRI52" s="50"/>
      <c r="BRJ52" s="50"/>
      <c r="BRK52" s="50"/>
      <c r="BRL52" s="50"/>
      <c r="BRM52" s="50"/>
      <c r="BRN52" s="50"/>
      <c r="BRO52" s="50"/>
      <c r="BRP52" s="50"/>
      <c r="BRQ52" s="50"/>
      <c r="BRR52" s="50"/>
      <c r="BRS52" s="50"/>
      <c r="BRT52" s="50"/>
      <c r="BRU52" s="50"/>
      <c r="BRV52" s="50"/>
      <c r="BRW52" s="50"/>
      <c r="BRX52" s="50"/>
      <c r="BRY52" s="50"/>
      <c r="BRZ52" s="50"/>
      <c r="BSA52" s="50"/>
      <c r="BSB52" s="50"/>
      <c r="BSC52" s="50"/>
      <c r="BSD52" s="50"/>
      <c r="BSE52" s="50"/>
      <c r="BSF52" s="50"/>
      <c r="BSG52" s="50"/>
      <c r="BSH52" s="50"/>
      <c r="BSI52" s="50"/>
      <c r="BSJ52" s="50"/>
      <c r="BSK52" s="50"/>
      <c r="BSL52" s="50"/>
      <c r="BSM52" s="50"/>
      <c r="BSN52" s="50"/>
      <c r="BSO52" s="50"/>
      <c r="BSP52" s="50"/>
      <c r="BSQ52" s="50"/>
      <c r="BSR52" s="50"/>
      <c r="BSS52" s="50"/>
      <c r="BST52" s="50"/>
      <c r="BSU52" s="50"/>
      <c r="BSV52" s="50"/>
      <c r="BSW52" s="50"/>
      <c r="BSX52" s="50"/>
      <c r="BSY52" s="50"/>
      <c r="BSZ52" s="50"/>
      <c r="BTA52" s="50"/>
      <c r="BTB52" s="50"/>
      <c r="BTC52" s="50"/>
      <c r="BTD52" s="50"/>
      <c r="BTE52" s="50"/>
      <c r="BTF52" s="50"/>
      <c r="BTG52" s="50"/>
      <c r="BTH52" s="50"/>
      <c r="BTI52" s="50"/>
      <c r="BTJ52" s="50"/>
      <c r="BTK52" s="50"/>
      <c r="BTL52" s="50"/>
      <c r="BTM52" s="50"/>
      <c r="BTN52" s="50"/>
      <c r="BTO52" s="50"/>
      <c r="BTP52" s="50"/>
      <c r="BTQ52" s="50"/>
      <c r="BTR52" s="50"/>
      <c r="BTS52" s="50"/>
      <c r="BTT52" s="50"/>
      <c r="BTU52" s="50"/>
      <c r="BTV52" s="50"/>
      <c r="BTW52" s="50"/>
      <c r="BTX52" s="50"/>
      <c r="BTY52" s="50"/>
      <c r="BTZ52" s="50"/>
      <c r="BUA52" s="50"/>
      <c r="BUB52" s="50"/>
      <c r="BUC52" s="50"/>
      <c r="BUD52" s="50"/>
      <c r="BUE52" s="50"/>
      <c r="BUF52" s="50"/>
      <c r="BUG52" s="50"/>
      <c r="BUH52" s="50"/>
      <c r="BUI52" s="50"/>
      <c r="BUJ52" s="50"/>
      <c r="BUK52" s="50"/>
      <c r="BUL52" s="50"/>
      <c r="BUM52" s="50"/>
      <c r="BUN52" s="50"/>
      <c r="BUO52" s="50"/>
      <c r="BUP52" s="50"/>
      <c r="BUQ52" s="50"/>
      <c r="BUR52" s="50"/>
      <c r="BUS52" s="50"/>
      <c r="BUT52" s="50"/>
      <c r="BUU52" s="50"/>
      <c r="BUV52" s="50"/>
      <c r="BUW52" s="50"/>
      <c r="BUX52" s="50"/>
      <c r="BUY52" s="50"/>
      <c r="BUZ52" s="50"/>
      <c r="BVA52" s="50"/>
      <c r="BVB52" s="50"/>
      <c r="BVC52" s="50"/>
      <c r="BVD52" s="50"/>
      <c r="BVE52" s="50"/>
      <c r="BVF52" s="50"/>
      <c r="BVG52" s="50"/>
      <c r="BVH52" s="50"/>
      <c r="BVI52" s="50"/>
      <c r="BVJ52" s="50"/>
      <c r="BVK52" s="50"/>
      <c r="BVL52" s="50"/>
      <c r="BVM52" s="50"/>
      <c r="BVN52" s="50"/>
      <c r="BVO52" s="50"/>
      <c r="BVP52" s="50"/>
      <c r="BVQ52" s="50"/>
      <c r="BVR52" s="50"/>
      <c r="BVS52" s="50"/>
      <c r="BVT52" s="50"/>
      <c r="BVU52" s="50"/>
      <c r="BVV52" s="50"/>
      <c r="BVW52" s="50"/>
      <c r="BVX52" s="50"/>
      <c r="BVY52" s="50"/>
      <c r="BVZ52" s="50"/>
      <c r="BWA52" s="50"/>
      <c r="BWB52" s="50"/>
      <c r="BWC52" s="50"/>
      <c r="BWD52" s="50"/>
      <c r="BWE52" s="50"/>
      <c r="BWF52" s="50"/>
      <c r="BWG52" s="50"/>
      <c r="BWH52" s="50"/>
      <c r="BWI52" s="50"/>
      <c r="BWJ52" s="50"/>
      <c r="BWK52" s="50"/>
    </row>
    <row r="53" spans="1:1961" s="205" customFormat="1" ht="34" customHeight="1">
      <c r="A53" s="165" t="s">
        <v>80</v>
      </c>
      <c r="B53" s="183" t="str">
        <f>'Ф 4'!B53</f>
        <v>Реконструкция КТПН-803 ул.Снеговая, 18</v>
      </c>
      <c r="C53" s="199" t="s">
        <v>203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 t="s">
        <v>203</v>
      </c>
      <c r="L53" s="210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 t="s">
        <v>203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 t="s">
        <v>203</v>
      </c>
      <c r="Z53" s="197">
        <f>'Ф 4'!BK53</f>
        <v>2.2176099999999996</v>
      </c>
      <c r="AA53" s="199">
        <v>0.8</v>
      </c>
      <c r="AB53" s="199">
        <v>0</v>
      </c>
      <c r="AC53" s="199">
        <v>0</v>
      </c>
      <c r="AD53" s="199">
        <v>0</v>
      </c>
      <c r="AE53" s="199">
        <v>0</v>
      </c>
      <c r="AF53" s="199" t="s">
        <v>203</v>
      </c>
      <c r="AG53" s="197">
        <f>E53+L53+S53+Z53</f>
        <v>2.2176099999999996</v>
      </c>
      <c r="AH53" s="197">
        <f t="shared" ref="AH53" si="57">F53+M53+T53+AA53</f>
        <v>0.8</v>
      </c>
      <c r="AI53" s="197">
        <f t="shared" ref="AI53" si="58">G53+N53+U53+AB53</f>
        <v>0</v>
      </c>
      <c r="AJ53" s="197">
        <f t="shared" ref="AJ53" si="59">H53+O53+V53+AC53</f>
        <v>0</v>
      </c>
      <c r="AK53" s="197">
        <f t="shared" ref="AK53" si="60">I53+P53+W53+AD53</f>
        <v>0</v>
      </c>
      <c r="AL53" s="197">
        <f t="shared" ref="AL53" si="61">J53+Q53+X53+AE53</f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  <c r="AOB53" s="50"/>
      <c r="AOC53" s="50"/>
      <c r="AOD53" s="50"/>
      <c r="AOE53" s="50"/>
      <c r="AOF53" s="50"/>
      <c r="AOG53" s="50"/>
      <c r="AOH53" s="50"/>
      <c r="AOI53" s="50"/>
      <c r="AOJ53" s="50"/>
      <c r="AOK53" s="50"/>
      <c r="AOL53" s="50"/>
      <c r="AOM53" s="50"/>
      <c r="AON53" s="50"/>
      <c r="AOO53" s="50"/>
      <c r="AOP53" s="50"/>
      <c r="AOQ53" s="50"/>
      <c r="AOR53" s="50"/>
      <c r="AOS53" s="50"/>
      <c r="AOT53" s="50"/>
      <c r="AOU53" s="50"/>
      <c r="AOV53" s="50"/>
      <c r="AOW53" s="50"/>
      <c r="AOX53" s="50"/>
      <c r="AOY53" s="50"/>
      <c r="AOZ53" s="50"/>
      <c r="APA53" s="50"/>
      <c r="APB53" s="50"/>
      <c r="APC53" s="50"/>
      <c r="APD53" s="50"/>
      <c r="APE53" s="50"/>
      <c r="APF53" s="50"/>
      <c r="APG53" s="50"/>
      <c r="APH53" s="50"/>
      <c r="API53" s="50"/>
      <c r="APJ53" s="50"/>
      <c r="APK53" s="50"/>
      <c r="APL53" s="50"/>
      <c r="APM53" s="50"/>
      <c r="APN53" s="50"/>
      <c r="APO53" s="50"/>
      <c r="APP53" s="50"/>
      <c r="APQ53" s="50"/>
      <c r="APR53" s="50"/>
      <c r="APS53" s="50"/>
      <c r="APT53" s="50"/>
      <c r="APU53" s="50"/>
      <c r="APV53" s="50"/>
      <c r="APW53" s="50"/>
      <c r="APX53" s="50"/>
      <c r="APY53" s="50"/>
      <c r="APZ53" s="50"/>
      <c r="AQA53" s="50"/>
      <c r="AQB53" s="50"/>
      <c r="AQC53" s="50"/>
      <c r="AQD53" s="50"/>
      <c r="AQE53" s="50"/>
      <c r="AQF53" s="50"/>
      <c r="AQG53" s="50"/>
      <c r="AQH53" s="50"/>
      <c r="AQI53" s="50"/>
      <c r="AQJ53" s="50"/>
      <c r="AQK53" s="50"/>
      <c r="AQL53" s="50"/>
      <c r="AQM53" s="50"/>
      <c r="AQN53" s="50"/>
      <c r="AQO53" s="50"/>
      <c r="AQP53" s="50"/>
      <c r="AQQ53" s="50"/>
      <c r="AQR53" s="50"/>
      <c r="AQS53" s="50"/>
      <c r="AQT53" s="50"/>
      <c r="AQU53" s="50"/>
      <c r="AQV53" s="50"/>
      <c r="AQW53" s="50"/>
      <c r="AQX53" s="50"/>
      <c r="AQY53" s="50"/>
      <c r="AQZ53" s="50"/>
      <c r="ARA53" s="50"/>
      <c r="ARB53" s="50"/>
      <c r="ARC53" s="50"/>
      <c r="ARD53" s="50"/>
      <c r="ARE53" s="50"/>
      <c r="ARF53" s="50"/>
      <c r="ARG53" s="50"/>
      <c r="ARH53" s="50"/>
      <c r="ARI53" s="50"/>
      <c r="ARJ53" s="50"/>
      <c r="ARK53" s="50"/>
      <c r="ARL53" s="50"/>
      <c r="ARM53" s="50"/>
      <c r="ARN53" s="50"/>
      <c r="ARO53" s="50"/>
      <c r="ARP53" s="50"/>
      <c r="ARQ53" s="50"/>
      <c r="ARR53" s="50"/>
      <c r="ARS53" s="50"/>
      <c r="ART53" s="50"/>
      <c r="ARU53" s="50"/>
      <c r="ARV53" s="50"/>
      <c r="ARW53" s="50"/>
      <c r="ARX53" s="50"/>
      <c r="ARY53" s="50"/>
      <c r="ARZ53" s="50"/>
      <c r="ASA53" s="50"/>
      <c r="ASB53" s="50"/>
      <c r="ASC53" s="50"/>
      <c r="ASD53" s="50"/>
      <c r="ASE53" s="50"/>
      <c r="ASF53" s="50"/>
      <c r="ASG53" s="50"/>
      <c r="ASH53" s="50"/>
      <c r="ASI53" s="50"/>
      <c r="ASJ53" s="50"/>
      <c r="ASK53" s="50"/>
      <c r="ASL53" s="50"/>
      <c r="ASM53" s="50"/>
      <c r="ASN53" s="50"/>
      <c r="ASO53" s="50"/>
      <c r="ASP53" s="50"/>
      <c r="ASQ53" s="50"/>
      <c r="ASR53" s="50"/>
      <c r="ASS53" s="50"/>
      <c r="AST53" s="50"/>
      <c r="ASU53" s="50"/>
      <c r="ASV53" s="50"/>
      <c r="ASW53" s="50"/>
      <c r="ASX53" s="50"/>
      <c r="ASY53" s="50"/>
      <c r="ASZ53" s="50"/>
      <c r="ATA53" s="50"/>
      <c r="ATB53" s="50"/>
      <c r="ATC53" s="50"/>
      <c r="ATD53" s="50"/>
      <c r="ATE53" s="50"/>
      <c r="ATF53" s="50"/>
      <c r="ATG53" s="50"/>
      <c r="ATH53" s="50"/>
      <c r="ATI53" s="50"/>
      <c r="ATJ53" s="50"/>
      <c r="ATK53" s="50"/>
      <c r="ATL53" s="50"/>
      <c r="ATM53" s="50"/>
      <c r="ATN53" s="50"/>
      <c r="ATO53" s="50"/>
      <c r="ATP53" s="50"/>
      <c r="ATQ53" s="50"/>
      <c r="ATR53" s="50"/>
      <c r="ATS53" s="50"/>
      <c r="ATT53" s="50"/>
      <c r="ATU53" s="50"/>
      <c r="ATV53" s="50"/>
      <c r="ATW53" s="50"/>
      <c r="ATX53" s="50"/>
      <c r="ATY53" s="50"/>
      <c r="ATZ53" s="50"/>
      <c r="AUA53" s="50"/>
      <c r="AUB53" s="50"/>
      <c r="AUC53" s="50"/>
      <c r="AUD53" s="50"/>
      <c r="AUE53" s="50"/>
      <c r="AUF53" s="50"/>
      <c r="AUG53" s="50"/>
      <c r="AUH53" s="50"/>
      <c r="AUI53" s="50"/>
      <c r="AUJ53" s="50"/>
      <c r="AUK53" s="50"/>
      <c r="AUL53" s="50"/>
      <c r="AUM53" s="50"/>
      <c r="AUN53" s="50"/>
      <c r="AUO53" s="50"/>
      <c r="AUP53" s="50"/>
      <c r="AUQ53" s="50"/>
      <c r="AUR53" s="50"/>
      <c r="AUS53" s="50"/>
      <c r="AUT53" s="50"/>
      <c r="AUU53" s="50"/>
      <c r="AUV53" s="50"/>
      <c r="AUW53" s="50"/>
      <c r="AUX53" s="50"/>
      <c r="AUY53" s="50"/>
      <c r="AUZ53" s="50"/>
      <c r="AVA53" s="50"/>
      <c r="AVB53" s="50"/>
      <c r="AVC53" s="50"/>
      <c r="AVD53" s="50"/>
      <c r="AVE53" s="50"/>
      <c r="AVF53" s="50"/>
      <c r="AVG53" s="50"/>
      <c r="AVH53" s="50"/>
      <c r="AVI53" s="50"/>
      <c r="AVJ53" s="50"/>
      <c r="AVK53" s="50"/>
      <c r="AVL53" s="50"/>
      <c r="AVM53" s="50"/>
      <c r="AVN53" s="50"/>
      <c r="AVO53" s="50"/>
      <c r="AVP53" s="50"/>
      <c r="AVQ53" s="50"/>
      <c r="AVR53" s="50"/>
      <c r="AVS53" s="50"/>
      <c r="AVT53" s="50"/>
      <c r="AVU53" s="50"/>
      <c r="AVV53" s="50"/>
      <c r="AVW53" s="50"/>
      <c r="AVX53" s="50"/>
      <c r="AVY53" s="50"/>
      <c r="AVZ53" s="50"/>
      <c r="AWA53" s="50"/>
      <c r="AWB53" s="50"/>
      <c r="AWC53" s="50"/>
      <c r="AWD53" s="50"/>
      <c r="AWE53" s="50"/>
      <c r="AWF53" s="50"/>
      <c r="AWG53" s="50"/>
      <c r="AWH53" s="50"/>
      <c r="AWI53" s="50"/>
      <c r="AWJ53" s="50"/>
      <c r="AWK53" s="50"/>
      <c r="AWL53" s="50"/>
      <c r="AWM53" s="50"/>
      <c r="AWN53" s="50"/>
      <c r="AWO53" s="50"/>
      <c r="AWP53" s="50"/>
      <c r="AWQ53" s="50"/>
      <c r="AWR53" s="50"/>
      <c r="AWS53" s="50"/>
      <c r="AWT53" s="50"/>
      <c r="AWU53" s="50"/>
      <c r="AWV53" s="50"/>
      <c r="AWW53" s="50"/>
      <c r="AWX53" s="50"/>
      <c r="AWY53" s="50"/>
      <c r="AWZ53" s="50"/>
      <c r="AXA53" s="50"/>
      <c r="AXB53" s="50"/>
      <c r="AXC53" s="50"/>
      <c r="AXD53" s="50"/>
      <c r="AXE53" s="50"/>
      <c r="AXF53" s="50"/>
      <c r="AXG53" s="50"/>
      <c r="AXH53" s="50"/>
      <c r="AXI53" s="50"/>
      <c r="AXJ53" s="50"/>
      <c r="AXK53" s="50"/>
      <c r="AXL53" s="50"/>
      <c r="AXM53" s="50"/>
      <c r="AXN53" s="50"/>
      <c r="AXO53" s="50"/>
      <c r="AXP53" s="50"/>
      <c r="AXQ53" s="50"/>
      <c r="AXR53" s="50"/>
      <c r="AXS53" s="50"/>
      <c r="AXT53" s="50"/>
      <c r="AXU53" s="50"/>
      <c r="AXV53" s="50"/>
      <c r="AXW53" s="50"/>
      <c r="AXX53" s="50"/>
      <c r="AXY53" s="50"/>
      <c r="AXZ53" s="50"/>
      <c r="AYA53" s="50"/>
      <c r="AYB53" s="50"/>
      <c r="AYC53" s="50"/>
      <c r="AYD53" s="50"/>
      <c r="AYE53" s="50"/>
      <c r="AYF53" s="50"/>
      <c r="AYG53" s="50"/>
      <c r="AYH53" s="50"/>
      <c r="AYI53" s="50"/>
      <c r="AYJ53" s="50"/>
      <c r="AYK53" s="50"/>
      <c r="AYL53" s="50"/>
      <c r="AYM53" s="50"/>
      <c r="AYN53" s="50"/>
      <c r="AYO53" s="50"/>
      <c r="AYP53" s="50"/>
      <c r="AYQ53" s="50"/>
      <c r="AYR53" s="50"/>
      <c r="AYS53" s="50"/>
      <c r="AYT53" s="50"/>
      <c r="AYU53" s="50"/>
      <c r="AYV53" s="50"/>
      <c r="AYW53" s="50"/>
      <c r="AYX53" s="50"/>
      <c r="AYY53" s="50"/>
      <c r="AYZ53" s="50"/>
      <c r="AZA53" s="50"/>
      <c r="AZB53" s="50"/>
      <c r="AZC53" s="50"/>
      <c r="AZD53" s="50"/>
      <c r="AZE53" s="50"/>
      <c r="AZF53" s="50"/>
      <c r="AZG53" s="50"/>
      <c r="AZH53" s="50"/>
      <c r="AZI53" s="50"/>
      <c r="AZJ53" s="50"/>
      <c r="AZK53" s="50"/>
      <c r="AZL53" s="50"/>
      <c r="AZM53" s="50"/>
      <c r="AZN53" s="50"/>
      <c r="AZO53" s="50"/>
      <c r="AZP53" s="50"/>
      <c r="AZQ53" s="50"/>
      <c r="AZR53" s="50"/>
      <c r="AZS53" s="50"/>
      <c r="AZT53" s="50"/>
      <c r="AZU53" s="50"/>
      <c r="AZV53" s="50"/>
      <c r="AZW53" s="50"/>
      <c r="AZX53" s="50"/>
      <c r="AZY53" s="50"/>
      <c r="AZZ53" s="50"/>
      <c r="BAA53" s="50"/>
      <c r="BAB53" s="50"/>
      <c r="BAC53" s="50"/>
      <c r="BAD53" s="50"/>
      <c r="BAE53" s="50"/>
      <c r="BAF53" s="50"/>
      <c r="BAG53" s="50"/>
      <c r="BAH53" s="50"/>
      <c r="BAI53" s="50"/>
      <c r="BAJ53" s="50"/>
      <c r="BAK53" s="50"/>
      <c r="BAL53" s="50"/>
      <c r="BAM53" s="50"/>
      <c r="BAN53" s="50"/>
      <c r="BAO53" s="50"/>
      <c r="BAP53" s="50"/>
      <c r="BAQ53" s="50"/>
      <c r="BAR53" s="50"/>
      <c r="BAS53" s="50"/>
      <c r="BAT53" s="50"/>
      <c r="BAU53" s="50"/>
      <c r="BAV53" s="50"/>
      <c r="BAW53" s="50"/>
      <c r="BAX53" s="50"/>
      <c r="BAY53" s="50"/>
      <c r="BAZ53" s="50"/>
      <c r="BBA53" s="50"/>
      <c r="BBB53" s="50"/>
      <c r="BBC53" s="50"/>
      <c r="BBD53" s="50"/>
      <c r="BBE53" s="50"/>
      <c r="BBF53" s="50"/>
      <c r="BBG53" s="50"/>
      <c r="BBH53" s="50"/>
      <c r="BBI53" s="50"/>
      <c r="BBJ53" s="50"/>
      <c r="BBK53" s="50"/>
      <c r="BBL53" s="50"/>
      <c r="BBM53" s="50"/>
      <c r="BBN53" s="50"/>
      <c r="BBO53" s="50"/>
      <c r="BBP53" s="50"/>
      <c r="BBQ53" s="50"/>
      <c r="BBR53" s="50"/>
      <c r="BBS53" s="50"/>
      <c r="BBT53" s="50"/>
      <c r="BBU53" s="50"/>
      <c r="BBV53" s="50"/>
      <c r="BBW53" s="50"/>
      <c r="BBX53" s="50"/>
      <c r="BBY53" s="50"/>
      <c r="BBZ53" s="50"/>
      <c r="BCA53" s="50"/>
      <c r="BCB53" s="50"/>
      <c r="BCC53" s="50"/>
      <c r="BCD53" s="50"/>
      <c r="BCE53" s="50"/>
      <c r="BCF53" s="50"/>
      <c r="BCG53" s="50"/>
      <c r="BCH53" s="50"/>
      <c r="BCI53" s="50"/>
      <c r="BCJ53" s="50"/>
      <c r="BCK53" s="50"/>
      <c r="BCL53" s="50"/>
      <c r="BCM53" s="50"/>
      <c r="BCN53" s="50"/>
      <c r="BCO53" s="50"/>
      <c r="BCP53" s="50"/>
      <c r="BCQ53" s="50"/>
      <c r="BCR53" s="50"/>
      <c r="BCS53" s="50"/>
      <c r="BCT53" s="50"/>
      <c r="BCU53" s="50"/>
      <c r="BCV53" s="50"/>
      <c r="BCW53" s="50"/>
      <c r="BCX53" s="50"/>
      <c r="BCY53" s="50"/>
      <c r="BCZ53" s="50"/>
      <c r="BDA53" s="50"/>
      <c r="BDB53" s="50"/>
      <c r="BDC53" s="50"/>
      <c r="BDD53" s="50"/>
      <c r="BDE53" s="50"/>
      <c r="BDF53" s="50"/>
      <c r="BDG53" s="50"/>
      <c r="BDH53" s="50"/>
      <c r="BDI53" s="50"/>
      <c r="BDJ53" s="50"/>
      <c r="BDK53" s="50"/>
      <c r="BDL53" s="50"/>
      <c r="BDM53" s="50"/>
      <c r="BDN53" s="50"/>
      <c r="BDO53" s="50"/>
      <c r="BDP53" s="50"/>
      <c r="BDQ53" s="50"/>
      <c r="BDR53" s="50"/>
      <c r="BDS53" s="50"/>
      <c r="BDT53" s="50"/>
      <c r="BDU53" s="50"/>
      <c r="BDV53" s="50"/>
      <c r="BDW53" s="50"/>
      <c r="BDX53" s="50"/>
      <c r="BDY53" s="50"/>
      <c r="BDZ53" s="50"/>
      <c r="BEA53" s="50"/>
      <c r="BEB53" s="50"/>
      <c r="BEC53" s="50"/>
      <c r="BED53" s="50"/>
      <c r="BEE53" s="50"/>
      <c r="BEF53" s="50"/>
      <c r="BEG53" s="50"/>
      <c r="BEH53" s="50"/>
      <c r="BEI53" s="50"/>
      <c r="BEJ53" s="50"/>
      <c r="BEK53" s="50"/>
      <c r="BEL53" s="50"/>
      <c r="BEM53" s="50"/>
      <c r="BEN53" s="50"/>
      <c r="BEO53" s="50"/>
      <c r="BEP53" s="50"/>
      <c r="BEQ53" s="50"/>
      <c r="BER53" s="50"/>
      <c r="BES53" s="50"/>
      <c r="BET53" s="50"/>
      <c r="BEU53" s="50"/>
      <c r="BEV53" s="50"/>
      <c r="BEW53" s="50"/>
      <c r="BEX53" s="50"/>
      <c r="BEY53" s="50"/>
      <c r="BEZ53" s="50"/>
      <c r="BFA53" s="50"/>
      <c r="BFB53" s="50"/>
      <c r="BFC53" s="50"/>
      <c r="BFD53" s="50"/>
      <c r="BFE53" s="50"/>
      <c r="BFF53" s="50"/>
      <c r="BFG53" s="50"/>
      <c r="BFH53" s="50"/>
      <c r="BFI53" s="50"/>
      <c r="BFJ53" s="50"/>
      <c r="BFK53" s="50"/>
      <c r="BFL53" s="50"/>
      <c r="BFM53" s="50"/>
      <c r="BFN53" s="50"/>
      <c r="BFO53" s="50"/>
      <c r="BFP53" s="50"/>
      <c r="BFQ53" s="50"/>
      <c r="BFR53" s="50"/>
      <c r="BFS53" s="50"/>
      <c r="BFT53" s="50"/>
      <c r="BFU53" s="50"/>
      <c r="BFV53" s="50"/>
      <c r="BFW53" s="50"/>
      <c r="BFX53" s="50"/>
      <c r="BFY53" s="50"/>
      <c r="BFZ53" s="50"/>
      <c r="BGA53" s="50"/>
      <c r="BGB53" s="50"/>
      <c r="BGC53" s="50"/>
      <c r="BGD53" s="50"/>
      <c r="BGE53" s="50"/>
      <c r="BGF53" s="50"/>
      <c r="BGG53" s="50"/>
      <c r="BGH53" s="50"/>
      <c r="BGI53" s="50"/>
      <c r="BGJ53" s="50"/>
      <c r="BGK53" s="50"/>
      <c r="BGL53" s="50"/>
      <c r="BGM53" s="50"/>
      <c r="BGN53" s="50"/>
      <c r="BGO53" s="50"/>
      <c r="BGP53" s="50"/>
      <c r="BGQ53" s="50"/>
      <c r="BGR53" s="50"/>
      <c r="BGS53" s="50"/>
      <c r="BGT53" s="50"/>
      <c r="BGU53" s="50"/>
      <c r="BGV53" s="50"/>
      <c r="BGW53" s="50"/>
      <c r="BGX53" s="50"/>
      <c r="BGY53" s="50"/>
      <c r="BGZ53" s="50"/>
      <c r="BHA53" s="50"/>
      <c r="BHB53" s="50"/>
      <c r="BHC53" s="50"/>
      <c r="BHD53" s="50"/>
      <c r="BHE53" s="50"/>
      <c r="BHF53" s="50"/>
      <c r="BHG53" s="50"/>
      <c r="BHH53" s="50"/>
      <c r="BHI53" s="50"/>
      <c r="BHJ53" s="50"/>
      <c r="BHK53" s="50"/>
      <c r="BHL53" s="50"/>
      <c r="BHM53" s="50"/>
      <c r="BHN53" s="50"/>
      <c r="BHO53" s="50"/>
      <c r="BHP53" s="50"/>
      <c r="BHQ53" s="50"/>
      <c r="BHR53" s="50"/>
      <c r="BHS53" s="50"/>
      <c r="BHT53" s="50"/>
      <c r="BHU53" s="50"/>
      <c r="BHV53" s="50"/>
      <c r="BHW53" s="50"/>
      <c r="BHX53" s="50"/>
      <c r="BHY53" s="50"/>
      <c r="BHZ53" s="50"/>
      <c r="BIA53" s="50"/>
      <c r="BIB53" s="50"/>
      <c r="BIC53" s="50"/>
      <c r="BID53" s="50"/>
      <c r="BIE53" s="50"/>
      <c r="BIF53" s="50"/>
      <c r="BIG53" s="50"/>
      <c r="BIH53" s="50"/>
      <c r="BII53" s="50"/>
      <c r="BIJ53" s="50"/>
      <c r="BIK53" s="50"/>
      <c r="BIL53" s="50"/>
      <c r="BIM53" s="50"/>
      <c r="BIN53" s="50"/>
      <c r="BIO53" s="50"/>
      <c r="BIP53" s="50"/>
      <c r="BIQ53" s="50"/>
      <c r="BIR53" s="50"/>
      <c r="BIS53" s="50"/>
      <c r="BIT53" s="50"/>
      <c r="BIU53" s="50"/>
      <c r="BIV53" s="50"/>
      <c r="BIW53" s="50"/>
      <c r="BIX53" s="50"/>
      <c r="BIY53" s="50"/>
      <c r="BIZ53" s="50"/>
      <c r="BJA53" s="50"/>
      <c r="BJB53" s="50"/>
      <c r="BJC53" s="50"/>
      <c r="BJD53" s="50"/>
      <c r="BJE53" s="50"/>
      <c r="BJF53" s="50"/>
      <c r="BJG53" s="50"/>
      <c r="BJH53" s="50"/>
      <c r="BJI53" s="50"/>
      <c r="BJJ53" s="50"/>
      <c r="BJK53" s="50"/>
      <c r="BJL53" s="50"/>
      <c r="BJM53" s="50"/>
      <c r="BJN53" s="50"/>
      <c r="BJO53" s="50"/>
      <c r="BJP53" s="50"/>
      <c r="BJQ53" s="50"/>
      <c r="BJR53" s="50"/>
      <c r="BJS53" s="50"/>
      <c r="BJT53" s="50"/>
      <c r="BJU53" s="50"/>
      <c r="BJV53" s="50"/>
      <c r="BJW53" s="50"/>
      <c r="BJX53" s="50"/>
      <c r="BJY53" s="50"/>
      <c r="BJZ53" s="50"/>
      <c r="BKA53" s="50"/>
      <c r="BKB53" s="50"/>
      <c r="BKC53" s="50"/>
      <c r="BKD53" s="50"/>
      <c r="BKE53" s="50"/>
      <c r="BKF53" s="50"/>
      <c r="BKG53" s="50"/>
      <c r="BKH53" s="50"/>
      <c r="BKI53" s="50"/>
      <c r="BKJ53" s="50"/>
      <c r="BKK53" s="50"/>
      <c r="BKL53" s="50"/>
      <c r="BKM53" s="50"/>
      <c r="BKN53" s="50"/>
      <c r="BKO53" s="50"/>
      <c r="BKP53" s="50"/>
      <c r="BKQ53" s="50"/>
      <c r="BKR53" s="50"/>
      <c r="BKS53" s="50"/>
      <c r="BKT53" s="50"/>
      <c r="BKU53" s="50"/>
      <c r="BKV53" s="50"/>
      <c r="BKW53" s="50"/>
      <c r="BKX53" s="50"/>
      <c r="BKY53" s="50"/>
      <c r="BKZ53" s="50"/>
      <c r="BLA53" s="50"/>
      <c r="BLB53" s="50"/>
      <c r="BLC53" s="50"/>
      <c r="BLD53" s="50"/>
      <c r="BLE53" s="50"/>
      <c r="BLF53" s="50"/>
      <c r="BLG53" s="50"/>
      <c r="BLH53" s="50"/>
      <c r="BLI53" s="50"/>
      <c r="BLJ53" s="50"/>
      <c r="BLK53" s="50"/>
      <c r="BLL53" s="50"/>
      <c r="BLM53" s="50"/>
      <c r="BLN53" s="50"/>
      <c r="BLO53" s="50"/>
      <c r="BLP53" s="50"/>
      <c r="BLQ53" s="50"/>
      <c r="BLR53" s="50"/>
      <c r="BLS53" s="50"/>
      <c r="BLT53" s="50"/>
      <c r="BLU53" s="50"/>
      <c r="BLV53" s="50"/>
      <c r="BLW53" s="50"/>
      <c r="BLX53" s="50"/>
      <c r="BLY53" s="50"/>
      <c r="BLZ53" s="50"/>
      <c r="BMA53" s="50"/>
      <c r="BMB53" s="50"/>
      <c r="BMC53" s="50"/>
      <c r="BMD53" s="50"/>
      <c r="BME53" s="50"/>
      <c r="BMF53" s="50"/>
      <c r="BMG53" s="50"/>
      <c r="BMH53" s="50"/>
      <c r="BMI53" s="50"/>
      <c r="BMJ53" s="50"/>
      <c r="BMK53" s="50"/>
      <c r="BML53" s="50"/>
      <c r="BMM53" s="50"/>
      <c r="BMN53" s="50"/>
      <c r="BMO53" s="50"/>
      <c r="BMP53" s="50"/>
      <c r="BMQ53" s="50"/>
      <c r="BMR53" s="50"/>
      <c r="BMS53" s="50"/>
      <c r="BMT53" s="50"/>
      <c r="BMU53" s="50"/>
      <c r="BMV53" s="50"/>
      <c r="BMW53" s="50"/>
      <c r="BMX53" s="50"/>
      <c r="BMY53" s="50"/>
      <c r="BMZ53" s="50"/>
      <c r="BNA53" s="50"/>
      <c r="BNB53" s="50"/>
      <c r="BNC53" s="50"/>
      <c r="BND53" s="50"/>
      <c r="BNE53" s="50"/>
      <c r="BNF53" s="50"/>
      <c r="BNG53" s="50"/>
      <c r="BNH53" s="50"/>
      <c r="BNI53" s="50"/>
      <c r="BNJ53" s="50"/>
      <c r="BNK53" s="50"/>
      <c r="BNL53" s="50"/>
      <c r="BNM53" s="50"/>
      <c r="BNN53" s="50"/>
      <c r="BNO53" s="50"/>
      <c r="BNP53" s="50"/>
      <c r="BNQ53" s="50"/>
      <c r="BNR53" s="50"/>
      <c r="BNS53" s="50"/>
      <c r="BNT53" s="50"/>
      <c r="BNU53" s="50"/>
      <c r="BNV53" s="50"/>
      <c r="BNW53" s="50"/>
      <c r="BNX53" s="50"/>
      <c r="BNY53" s="50"/>
      <c r="BNZ53" s="50"/>
      <c r="BOA53" s="50"/>
      <c r="BOB53" s="50"/>
      <c r="BOC53" s="50"/>
      <c r="BOD53" s="50"/>
      <c r="BOE53" s="50"/>
      <c r="BOF53" s="50"/>
      <c r="BOG53" s="50"/>
      <c r="BOH53" s="50"/>
      <c r="BOI53" s="50"/>
      <c r="BOJ53" s="50"/>
      <c r="BOK53" s="50"/>
      <c r="BOL53" s="50"/>
      <c r="BOM53" s="50"/>
      <c r="BON53" s="50"/>
      <c r="BOO53" s="50"/>
      <c r="BOP53" s="50"/>
      <c r="BOQ53" s="50"/>
      <c r="BOR53" s="50"/>
      <c r="BOS53" s="50"/>
      <c r="BOT53" s="50"/>
      <c r="BOU53" s="50"/>
      <c r="BOV53" s="50"/>
      <c r="BOW53" s="50"/>
      <c r="BOX53" s="50"/>
      <c r="BOY53" s="50"/>
      <c r="BOZ53" s="50"/>
      <c r="BPA53" s="50"/>
      <c r="BPB53" s="50"/>
      <c r="BPC53" s="50"/>
      <c r="BPD53" s="50"/>
      <c r="BPE53" s="50"/>
      <c r="BPF53" s="50"/>
      <c r="BPG53" s="50"/>
      <c r="BPH53" s="50"/>
      <c r="BPI53" s="50"/>
      <c r="BPJ53" s="50"/>
      <c r="BPK53" s="50"/>
      <c r="BPL53" s="50"/>
      <c r="BPM53" s="50"/>
      <c r="BPN53" s="50"/>
      <c r="BPO53" s="50"/>
      <c r="BPP53" s="50"/>
      <c r="BPQ53" s="50"/>
      <c r="BPR53" s="50"/>
      <c r="BPS53" s="50"/>
      <c r="BPT53" s="50"/>
      <c r="BPU53" s="50"/>
      <c r="BPV53" s="50"/>
      <c r="BPW53" s="50"/>
      <c r="BPX53" s="50"/>
      <c r="BPY53" s="50"/>
      <c r="BPZ53" s="50"/>
      <c r="BQA53" s="50"/>
      <c r="BQB53" s="50"/>
      <c r="BQC53" s="50"/>
      <c r="BQD53" s="50"/>
      <c r="BQE53" s="50"/>
      <c r="BQF53" s="50"/>
      <c r="BQG53" s="50"/>
      <c r="BQH53" s="50"/>
      <c r="BQI53" s="50"/>
      <c r="BQJ53" s="50"/>
      <c r="BQK53" s="50"/>
      <c r="BQL53" s="50"/>
      <c r="BQM53" s="50"/>
      <c r="BQN53" s="50"/>
      <c r="BQO53" s="50"/>
      <c r="BQP53" s="50"/>
      <c r="BQQ53" s="50"/>
      <c r="BQR53" s="50"/>
      <c r="BQS53" s="50"/>
      <c r="BQT53" s="50"/>
      <c r="BQU53" s="50"/>
      <c r="BQV53" s="50"/>
      <c r="BQW53" s="50"/>
      <c r="BQX53" s="50"/>
      <c r="BQY53" s="50"/>
      <c r="BQZ53" s="50"/>
      <c r="BRA53" s="50"/>
      <c r="BRB53" s="50"/>
      <c r="BRC53" s="50"/>
      <c r="BRD53" s="50"/>
      <c r="BRE53" s="50"/>
      <c r="BRF53" s="50"/>
      <c r="BRG53" s="50"/>
      <c r="BRH53" s="50"/>
      <c r="BRI53" s="50"/>
      <c r="BRJ53" s="50"/>
      <c r="BRK53" s="50"/>
      <c r="BRL53" s="50"/>
      <c r="BRM53" s="50"/>
      <c r="BRN53" s="50"/>
      <c r="BRO53" s="50"/>
      <c r="BRP53" s="50"/>
      <c r="BRQ53" s="50"/>
      <c r="BRR53" s="50"/>
      <c r="BRS53" s="50"/>
      <c r="BRT53" s="50"/>
      <c r="BRU53" s="50"/>
      <c r="BRV53" s="50"/>
      <c r="BRW53" s="50"/>
      <c r="BRX53" s="50"/>
      <c r="BRY53" s="50"/>
      <c r="BRZ53" s="50"/>
      <c r="BSA53" s="50"/>
      <c r="BSB53" s="50"/>
      <c r="BSC53" s="50"/>
      <c r="BSD53" s="50"/>
      <c r="BSE53" s="50"/>
      <c r="BSF53" s="50"/>
      <c r="BSG53" s="50"/>
      <c r="BSH53" s="50"/>
      <c r="BSI53" s="50"/>
      <c r="BSJ53" s="50"/>
      <c r="BSK53" s="50"/>
      <c r="BSL53" s="50"/>
      <c r="BSM53" s="50"/>
      <c r="BSN53" s="50"/>
      <c r="BSO53" s="50"/>
      <c r="BSP53" s="50"/>
      <c r="BSQ53" s="50"/>
      <c r="BSR53" s="50"/>
      <c r="BSS53" s="50"/>
      <c r="BST53" s="50"/>
      <c r="BSU53" s="50"/>
      <c r="BSV53" s="50"/>
      <c r="BSW53" s="50"/>
      <c r="BSX53" s="50"/>
      <c r="BSY53" s="50"/>
      <c r="BSZ53" s="50"/>
      <c r="BTA53" s="50"/>
      <c r="BTB53" s="50"/>
      <c r="BTC53" s="50"/>
      <c r="BTD53" s="50"/>
      <c r="BTE53" s="50"/>
      <c r="BTF53" s="50"/>
      <c r="BTG53" s="50"/>
      <c r="BTH53" s="50"/>
      <c r="BTI53" s="50"/>
      <c r="BTJ53" s="50"/>
      <c r="BTK53" s="50"/>
      <c r="BTL53" s="50"/>
      <c r="BTM53" s="50"/>
      <c r="BTN53" s="50"/>
      <c r="BTO53" s="50"/>
      <c r="BTP53" s="50"/>
      <c r="BTQ53" s="50"/>
      <c r="BTR53" s="50"/>
      <c r="BTS53" s="50"/>
      <c r="BTT53" s="50"/>
      <c r="BTU53" s="50"/>
      <c r="BTV53" s="50"/>
      <c r="BTW53" s="50"/>
      <c r="BTX53" s="50"/>
      <c r="BTY53" s="50"/>
      <c r="BTZ53" s="50"/>
      <c r="BUA53" s="50"/>
      <c r="BUB53" s="50"/>
      <c r="BUC53" s="50"/>
      <c r="BUD53" s="50"/>
      <c r="BUE53" s="50"/>
      <c r="BUF53" s="50"/>
      <c r="BUG53" s="50"/>
      <c r="BUH53" s="50"/>
      <c r="BUI53" s="50"/>
      <c r="BUJ53" s="50"/>
      <c r="BUK53" s="50"/>
      <c r="BUL53" s="50"/>
      <c r="BUM53" s="50"/>
      <c r="BUN53" s="50"/>
      <c r="BUO53" s="50"/>
      <c r="BUP53" s="50"/>
      <c r="BUQ53" s="50"/>
      <c r="BUR53" s="50"/>
      <c r="BUS53" s="50"/>
      <c r="BUT53" s="50"/>
      <c r="BUU53" s="50"/>
      <c r="BUV53" s="50"/>
      <c r="BUW53" s="50"/>
      <c r="BUX53" s="50"/>
      <c r="BUY53" s="50"/>
      <c r="BUZ53" s="50"/>
      <c r="BVA53" s="50"/>
      <c r="BVB53" s="50"/>
      <c r="BVC53" s="50"/>
      <c r="BVD53" s="50"/>
      <c r="BVE53" s="50"/>
      <c r="BVF53" s="50"/>
      <c r="BVG53" s="50"/>
      <c r="BVH53" s="50"/>
      <c r="BVI53" s="50"/>
      <c r="BVJ53" s="50"/>
      <c r="BVK53" s="50"/>
      <c r="BVL53" s="50"/>
      <c r="BVM53" s="50"/>
      <c r="BVN53" s="50"/>
      <c r="BVO53" s="50"/>
      <c r="BVP53" s="50"/>
      <c r="BVQ53" s="50"/>
      <c r="BVR53" s="50"/>
      <c r="BVS53" s="50"/>
      <c r="BVT53" s="50"/>
      <c r="BVU53" s="50"/>
      <c r="BVV53" s="50"/>
      <c r="BVW53" s="50"/>
      <c r="BVX53" s="50"/>
      <c r="BVY53" s="50"/>
      <c r="BVZ53" s="50"/>
      <c r="BWA53" s="50"/>
      <c r="BWB53" s="50"/>
      <c r="BWC53" s="50"/>
      <c r="BWD53" s="50"/>
      <c r="BWE53" s="50"/>
      <c r="BWF53" s="50"/>
      <c r="BWG53" s="50"/>
      <c r="BWH53" s="50"/>
      <c r="BWI53" s="50"/>
      <c r="BWJ53" s="50"/>
      <c r="BWK53" s="50"/>
    </row>
    <row r="54" spans="1:1961" s="260" customFormat="1" ht="32" hidden="1" outlineLevel="1">
      <c r="A54" s="6" t="s">
        <v>82</v>
      </c>
      <c r="B54" s="259" t="s">
        <v>83</v>
      </c>
      <c r="C54" s="262" t="s">
        <v>203</v>
      </c>
      <c r="D54" s="262" t="s">
        <v>203</v>
      </c>
      <c r="E54" s="262" t="s">
        <v>203</v>
      </c>
      <c r="F54" s="262" t="s">
        <v>203</v>
      </c>
      <c r="G54" s="262" t="s">
        <v>203</v>
      </c>
      <c r="H54" s="262" t="s">
        <v>203</v>
      </c>
      <c r="I54" s="262" t="s">
        <v>203</v>
      </c>
      <c r="J54" s="262" t="s">
        <v>203</v>
      </c>
      <c r="K54" s="262" t="s">
        <v>203</v>
      </c>
      <c r="L54" s="262" t="s">
        <v>203</v>
      </c>
      <c r="M54" s="262" t="s">
        <v>203</v>
      </c>
      <c r="N54" s="262" t="s">
        <v>203</v>
      </c>
      <c r="O54" s="262" t="s">
        <v>203</v>
      </c>
      <c r="P54" s="262" t="s">
        <v>203</v>
      </c>
      <c r="Q54" s="262" t="s">
        <v>203</v>
      </c>
      <c r="R54" s="262" t="s">
        <v>203</v>
      </c>
      <c r="S54" s="262" t="s">
        <v>203</v>
      </c>
      <c r="T54" s="262" t="s">
        <v>203</v>
      </c>
      <c r="U54" s="262" t="s">
        <v>203</v>
      </c>
      <c r="V54" s="262" t="s">
        <v>203</v>
      </c>
      <c r="W54" s="262" t="s">
        <v>203</v>
      </c>
      <c r="X54" s="262" t="s">
        <v>203</v>
      </c>
      <c r="Y54" s="262" t="s">
        <v>203</v>
      </c>
      <c r="Z54" s="262" t="s">
        <v>203</v>
      </c>
      <c r="AA54" s="262" t="s">
        <v>203</v>
      </c>
      <c r="AB54" s="262" t="s">
        <v>203</v>
      </c>
      <c r="AC54" s="262" t="s">
        <v>203</v>
      </c>
      <c r="AD54" s="262" t="s">
        <v>203</v>
      </c>
      <c r="AE54" s="262" t="s">
        <v>203</v>
      </c>
      <c r="AF54" s="262" t="s">
        <v>203</v>
      </c>
      <c r="AG54" s="262" t="s">
        <v>203</v>
      </c>
      <c r="AH54" s="262" t="s">
        <v>203</v>
      </c>
      <c r="AI54" s="262" t="s">
        <v>203</v>
      </c>
      <c r="AJ54" s="262" t="s">
        <v>203</v>
      </c>
      <c r="AK54" s="262" t="s">
        <v>203</v>
      </c>
      <c r="AL54" s="262" t="s">
        <v>203</v>
      </c>
    </row>
    <row r="55" spans="1:1961" s="263" customFormat="1" ht="32" hidden="1" outlineLevel="1">
      <c r="A55" s="6" t="s">
        <v>84</v>
      </c>
      <c r="B55" s="259" t="s">
        <v>85</v>
      </c>
      <c r="C55" s="262" t="s">
        <v>203</v>
      </c>
      <c r="D55" s="262" t="s">
        <v>203</v>
      </c>
      <c r="E55" s="262" t="e">
        <f>E56</f>
        <v>#REF!</v>
      </c>
      <c r="F55" s="262" t="e">
        <f t="shared" ref="F55:J55" si="62">F56</f>
        <v>#REF!</v>
      </c>
      <c r="G55" s="262" t="e">
        <f t="shared" si="62"/>
        <v>#REF!</v>
      </c>
      <c r="H55" s="262" t="e">
        <f t="shared" si="62"/>
        <v>#REF!</v>
      </c>
      <c r="I55" s="262" t="e">
        <f t="shared" si="62"/>
        <v>#REF!</v>
      </c>
      <c r="J55" s="262" t="e">
        <f t="shared" si="62"/>
        <v>#REF!</v>
      </c>
      <c r="K55" s="262" t="s">
        <v>203</v>
      </c>
      <c r="L55" s="262" t="e">
        <f t="shared" ref="L55:Q55" si="63">L56</f>
        <v>#REF!</v>
      </c>
      <c r="M55" s="262" t="e">
        <f t="shared" si="63"/>
        <v>#REF!</v>
      </c>
      <c r="N55" s="262" t="e">
        <f t="shared" si="63"/>
        <v>#REF!</v>
      </c>
      <c r="O55" s="262" t="e">
        <f t="shared" si="63"/>
        <v>#REF!</v>
      </c>
      <c r="P55" s="262" t="e">
        <f t="shared" si="63"/>
        <v>#REF!</v>
      </c>
      <c r="Q55" s="262" t="e">
        <f t="shared" si="63"/>
        <v>#REF!</v>
      </c>
      <c r="R55" s="262" t="s">
        <v>203</v>
      </c>
      <c r="S55" s="262" t="e">
        <f t="shared" ref="S55:X55" si="64">S56</f>
        <v>#REF!</v>
      </c>
      <c r="T55" s="262" t="e">
        <f t="shared" si="64"/>
        <v>#REF!</v>
      </c>
      <c r="U55" s="262" t="e">
        <f t="shared" si="64"/>
        <v>#REF!</v>
      </c>
      <c r="V55" s="262" t="e">
        <f t="shared" si="64"/>
        <v>#REF!</v>
      </c>
      <c r="W55" s="262" t="e">
        <f t="shared" si="64"/>
        <v>#REF!</v>
      </c>
      <c r="X55" s="262" t="e">
        <f t="shared" si="64"/>
        <v>#REF!</v>
      </c>
      <c r="Y55" s="262" t="s">
        <v>203</v>
      </c>
      <c r="Z55" s="262" t="e">
        <f t="shared" ref="Z55:AE55" si="65">Z56</f>
        <v>#REF!</v>
      </c>
      <c r="AA55" s="262" t="e">
        <f t="shared" si="65"/>
        <v>#REF!</v>
      </c>
      <c r="AB55" s="262" t="e">
        <f t="shared" si="65"/>
        <v>#REF!</v>
      </c>
      <c r="AC55" s="262" t="e">
        <f t="shared" si="65"/>
        <v>#REF!</v>
      </c>
      <c r="AD55" s="262" t="e">
        <f t="shared" si="65"/>
        <v>#REF!</v>
      </c>
      <c r="AE55" s="262" t="e">
        <f t="shared" si="65"/>
        <v>#REF!</v>
      </c>
      <c r="AF55" s="262" t="s">
        <v>203</v>
      </c>
      <c r="AG55" s="262" t="e">
        <f>AG56</f>
        <v>#REF!</v>
      </c>
      <c r="AH55" s="262" t="e">
        <f t="shared" ref="AH55:AL55" si="66">AH56</f>
        <v>#REF!</v>
      </c>
      <c r="AI55" s="262" t="e">
        <f t="shared" si="66"/>
        <v>#REF!</v>
      </c>
      <c r="AJ55" s="262" t="e">
        <f t="shared" si="66"/>
        <v>#REF!</v>
      </c>
      <c r="AK55" s="262" t="e">
        <f t="shared" si="66"/>
        <v>#REF!</v>
      </c>
      <c r="AL55" s="262" t="e">
        <f t="shared" si="66"/>
        <v>#REF!</v>
      </c>
    </row>
    <row r="56" spans="1:1961" s="263" customFormat="1" hidden="1" outlineLevel="1">
      <c r="A56" s="6" t="s">
        <v>86</v>
      </c>
      <c r="B56" s="259" t="s">
        <v>87</v>
      </c>
      <c r="C56" s="262" t="s">
        <v>203</v>
      </c>
      <c r="D56" s="262" t="s">
        <v>203</v>
      </c>
      <c r="E56" s="262" t="e">
        <f>#REF!+#REF!</f>
        <v>#REF!</v>
      </c>
      <c r="F56" s="262" t="e">
        <f>#REF!+#REF!</f>
        <v>#REF!</v>
      </c>
      <c r="G56" s="262" t="e">
        <f>#REF!+#REF!</f>
        <v>#REF!</v>
      </c>
      <c r="H56" s="262" t="e">
        <f>#REF!+#REF!</f>
        <v>#REF!</v>
      </c>
      <c r="I56" s="262" t="e">
        <f>#REF!+#REF!</f>
        <v>#REF!</v>
      </c>
      <c r="J56" s="262" t="e">
        <f>#REF!+#REF!</f>
        <v>#REF!</v>
      </c>
      <c r="K56" s="262" t="s">
        <v>203</v>
      </c>
      <c r="L56" s="262" t="e">
        <f>#REF!+#REF!</f>
        <v>#REF!</v>
      </c>
      <c r="M56" s="262" t="e">
        <f>#REF!+#REF!</f>
        <v>#REF!</v>
      </c>
      <c r="N56" s="262" t="e">
        <f>#REF!+#REF!</f>
        <v>#REF!</v>
      </c>
      <c r="O56" s="262" t="e">
        <f>#REF!+#REF!</f>
        <v>#REF!</v>
      </c>
      <c r="P56" s="262" t="e">
        <f>#REF!+#REF!</f>
        <v>#REF!</v>
      </c>
      <c r="Q56" s="262" t="e">
        <f>#REF!+#REF!</f>
        <v>#REF!</v>
      </c>
      <c r="R56" s="262" t="s">
        <v>203</v>
      </c>
      <c r="S56" s="262" t="e">
        <f>#REF!+#REF!</f>
        <v>#REF!</v>
      </c>
      <c r="T56" s="262" t="e">
        <f>#REF!+#REF!</f>
        <v>#REF!</v>
      </c>
      <c r="U56" s="262" t="e">
        <f>#REF!+#REF!</f>
        <v>#REF!</v>
      </c>
      <c r="V56" s="262" t="e">
        <f>#REF!+#REF!</f>
        <v>#REF!</v>
      </c>
      <c r="W56" s="262" t="e">
        <f>#REF!+#REF!</f>
        <v>#REF!</v>
      </c>
      <c r="X56" s="262" t="e">
        <f>#REF!+#REF!</f>
        <v>#REF!</v>
      </c>
      <c r="Y56" s="262" t="s">
        <v>203</v>
      </c>
      <c r="Z56" s="262" t="e">
        <f>#REF!+#REF!</f>
        <v>#REF!</v>
      </c>
      <c r="AA56" s="262" t="e">
        <f>#REF!+#REF!</f>
        <v>#REF!</v>
      </c>
      <c r="AB56" s="262" t="e">
        <f>#REF!+#REF!</f>
        <v>#REF!</v>
      </c>
      <c r="AC56" s="262" t="e">
        <f>#REF!+#REF!</f>
        <v>#REF!</v>
      </c>
      <c r="AD56" s="262" t="e">
        <f>#REF!+#REF!</f>
        <v>#REF!</v>
      </c>
      <c r="AE56" s="262" t="e">
        <f>#REF!+#REF!</f>
        <v>#REF!</v>
      </c>
      <c r="AF56" s="262" t="s">
        <v>203</v>
      </c>
      <c r="AG56" s="262" t="e">
        <f>#REF!+#REF!</f>
        <v>#REF!</v>
      </c>
      <c r="AH56" s="262" t="e">
        <f>#REF!+#REF!</f>
        <v>#REF!</v>
      </c>
      <c r="AI56" s="262" t="e">
        <f>#REF!+#REF!</f>
        <v>#REF!</v>
      </c>
      <c r="AJ56" s="262" t="e">
        <f>#REF!+#REF!</f>
        <v>#REF!</v>
      </c>
      <c r="AK56" s="262" t="e">
        <f>#REF!+#REF!</f>
        <v>#REF!</v>
      </c>
      <c r="AL56" s="262" t="e">
        <f>#REF!+#REF!</f>
        <v>#REF!</v>
      </c>
    </row>
    <row r="57" spans="1:1961" s="50" customFormat="1" ht="32" hidden="1" outlineLevel="1">
      <c r="A57" s="6" t="s">
        <v>88</v>
      </c>
      <c r="B57" s="259" t="s">
        <v>89</v>
      </c>
      <c r="C57" s="262" t="s">
        <v>203</v>
      </c>
      <c r="D57" s="262" t="s">
        <v>203</v>
      </c>
      <c r="E57" s="262" t="s">
        <v>203</v>
      </c>
      <c r="F57" s="262" t="s">
        <v>203</v>
      </c>
      <c r="G57" s="262" t="s">
        <v>203</v>
      </c>
      <c r="H57" s="262" t="s">
        <v>203</v>
      </c>
      <c r="I57" s="262" t="s">
        <v>203</v>
      </c>
      <c r="J57" s="262" t="s">
        <v>203</v>
      </c>
      <c r="K57" s="262" t="s">
        <v>203</v>
      </c>
      <c r="L57" s="262" t="s">
        <v>203</v>
      </c>
      <c r="M57" s="262" t="s">
        <v>203</v>
      </c>
      <c r="N57" s="262" t="s">
        <v>203</v>
      </c>
      <c r="O57" s="262" t="s">
        <v>203</v>
      </c>
      <c r="P57" s="262" t="s">
        <v>203</v>
      </c>
      <c r="Q57" s="262" t="s">
        <v>203</v>
      </c>
      <c r="R57" s="262" t="s">
        <v>203</v>
      </c>
      <c r="S57" s="262" t="s">
        <v>203</v>
      </c>
      <c r="T57" s="262" t="s">
        <v>203</v>
      </c>
      <c r="U57" s="262" t="s">
        <v>203</v>
      </c>
      <c r="V57" s="262" t="s">
        <v>203</v>
      </c>
      <c r="W57" s="262" t="s">
        <v>203</v>
      </c>
      <c r="X57" s="262" t="s">
        <v>203</v>
      </c>
      <c r="Y57" s="262" t="s">
        <v>203</v>
      </c>
      <c r="Z57" s="262" t="s">
        <v>203</v>
      </c>
      <c r="AA57" s="262" t="s">
        <v>203</v>
      </c>
      <c r="AB57" s="262" t="s">
        <v>203</v>
      </c>
      <c r="AC57" s="262" t="s">
        <v>203</v>
      </c>
      <c r="AD57" s="262" t="s">
        <v>203</v>
      </c>
      <c r="AE57" s="262" t="s">
        <v>203</v>
      </c>
      <c r="AF57" s="262" t="s">
        <v>203</v>
      </c>
      <c r="AG57" s="262" t="s">
        <v>203</v>
      </c>
      <c r="AH57" s="262" t="s">
        <v>203</v>
      </c>
      <c r="AI57" s="262" t="s">
        <v>203</v>
      </c>
      <c r="AJ57" s="262" t="s">
        <v>203</v>
      </c>
      <c r="AK57" s="262" t="s">
        <v>203</v>
      </c>
      <c r="AL57" s="262" t="s">
        <v>203</v>
      </c>
    </row>
    <row r="58" spans="1:1961" s="50" customFormat="1" ht="32" hidden="1" outlineLevel="1">
      <c r="A58" s="6" t="s">
        <v>90</v>
      </c>
      <c r="B58" s="259" t="s">
        <v>91</v>
      </c>
      <c r="C58" s="262" t="s">
        <v>203</v>
      </c>
      <c r="D58" s="262" t="s">
        <v>203</v>
      </c>
      <c r="E58" s="262" t="e">
        <f>E59</f>
        <v>#REF!</v>
      </c>
      <c r="F58" s="262">
        <v>0</v>
      </c>
      <c r="G58" s="262">
        <v>0</v>
      </c>
      <c r="H58" s="262">
        <v>0</v>
      </c>
      <c r="I58" s="262">
        <v>0</v>
      </c>
      <c r="J58" s="262">
        <v>0</v>
      </c>
      <c r="K58" s="262" t="s">
        <v>203</v>
      </c>
      <c r="L58" s="262" t="e">
        <f t="shared" ref="L58" si="67">L59</f>
        <v>#REF!</v>
      </c>
      <c r="M58" s="262">
        <v>0</v>
      </c>
      <c r="N58" s="262">
        <v>0</v>
      </c>
      <c r="O58" s="262">
        <v>0</v>
      </c>
      <c r="P58" s="262">
        <v>0</v>
      </c>
      <c r="Q58" s="262">
        <v>0</v>
      </c>
      <c r="R58" s="262" t="s">
        <v>203</v>
      </c>
      <c r="S58" s="262" t="e">
        <f>S59</f>
        <v>#REF!</v>
      </c>
      <c r="T58" s="262">
        <v>0</v>
      </c>
      <c r="U58" s="262">
        <v>0</v>
      </c>
      <c r="V58" s="262">
        <v>0</v>
      </c>
      <c r="W58" s="262">
        <v>0</v>
      </c>
      <c r="X58" s="262">
        <v>0</v>
      </c>
      <c r="Y58" s="262" t="s">
        <v>203</v>
      </c>
      <c r="Z58" s="262" t="e">
        <f>Z59</f>
        <v>#REF!</v>
      </c>
      <c r="AA58" s="262">
        <v>0</v>
      </c>
      <c r="AB58" s="262">
        <v>0</v>
      </c>
      <c r="AC58" s="262">
        <v>0</v>
      </c>
      <c r="AD58" s="262">
        <v>0</v>
      </c>
      <c r="AE58" s="262">
        <v>0</v>
      </c>
      <c r="AF58" s="262" t="s">
        <v>203</v>
      </c>
      <c r="AG58" s="262" t="e">
        <f>AG59</f>
        <v>#REF!</v>
      </c>
      <c r="AH58" s="286">
        <v>0</v>
      </c>
      <c r="AI58" s="286">
        <v>0</v>
      </c>
      <c r="AJ58" s="286">
        <v>0</v>
      </c>
      <c r="AK58" s="286">
        <v>0</v>
      </c>
      <c r="AL58" s="286">
        <v>0</v>
      </c>
    </row>
    <row r="59" spans="1:1961" s="50" customFormat="1" ht="32" hidden="1" outlineLevel="1">
      <c r="A59" s="6" t="s">
        <v>92</v>
      </c>
      <c r="B59" s="259" t="s">
        <v>93</v>
      </c>
      <c r="C59" s="262" t="s">
        <v>203</v>
      </c>
      <c r="D59" s="262" t="s">
        <v>203</v>
      </c>
      <c r="E59" s="262" t="e">
        <f>#REF!</f>
        <v>#REF!</v>
      </c>
      <c r="F59" s="262">
        <v>0</v>
      </c>
      <c r="G59" s="262">
        <v>0</v>
      </c>
      <c r="H59" s="262">
        <v>0</v>
      </c>
      <c r="I59" s="262">
        <v>0</v>
      </c>
      <c r="J59" s="262">
        <v>0</v>
      </c>
      <c r="K59" s="262" t="s">
        <v>203</v>
      </c>
      <c r="L59" s="262" t="e">
        <f>#REF!</f>
        <v>#REF!</v>
      </c>
      <c r="M59" s="262">
        <v>0</v>
      </c>
      <c r="N59" s="262">
        <v>0</v>
      </c>
      <c r="O59" s="262">
        <v>0</v>
      </c>
      <c r="P59" s="262">
        <v>0</v>
      </c>
      <c r="Q59" s="262">
        <v>0</v>
      </c>
      <c r="R59" s="262" t="s">
        <v>203</v>
      </c>
      <c r="S59" s="262" t="e">
        <f>#REF!</f>
        <v>#REF!</v>
      </c>
      <c r="T59" s="262">
        <v>0</v>
      </c>
      <c r="U59" s="262">
        <v>0</v>
      </c>
      <c r="V59" s="262">
        <v>0</v>
      </c>
      <c r="W59" s="262">
        <v>0</v>
      </c>
      <c r="X59" s="262">
        <v>0</v>
      </c>
      <c r="Y59" s="262" t="s">
        <v>203</v>
      </c>
      <c r="Z59" s="262" t="e">
        <f>#REF!</f>
        <v>#REF!</v>
      </c>
      <c r="AA59" s="262">
        <v>0</v>
      </c>
      <c r="AB59" s="262">
        <v>0</v>
      </c>
      <c r="AC59" s="262">
        <v>0</v>
      </c>
      <c r="AD59" s="262">
        <v>0</v>
      </c>
      <c r="AE59" s="262">
        <v>0</v>
      </c>
      <c r="AF59" s="262" t="s">
        <v>203</v>
      </c>
      <c r="AG59" s="262" t="e">
        <f>#REF!</f>
        <v>#REF!</v>
      </c>
      <c r="AH59" s="286">
        <v>0</v>
      </c>
      <c r="AI59" s="286">
        <v>0</v>
      </c>
      <c r="AJ59" s="286">
        <v>0</v>
      </c>
      <c r="AK59" s="286">
        <v>0</v>
      </c>
      <c r="AL59" s="286">
        <v>0</v>
      </c>
    </row>
    <row r="60" spans="1:1961" ht="32" hidden="1" outlineLevel="1">
      <c r="A60" s="6" t="s">
        <v>94</v>
      </c>
      <c r="B60" s="5" t="s">
        <v>95</v>
      </c>
      <c r="C60" s="141" t="s">
        <v>203</v>
      </c>
      <c r="D60" s="141" t="s">
        <v>203</v>
      </c>
      <c r="E60" s="141" t="s">
        <v>203</v>
      </c>
      <c r="F60" s="141" t="s">
        <v>203</v>
      </c>
      <c r="G60" s="141" t="s">
        <v>203</v>
      </c>
      <c r="H60" s="141" t="s">
        <v>203</v>
      </c>
      <c r="I60" s="141" t="s">
        <v>203</v>
      </c>
      <c r="J60" s="141" t="s">
        <v>203</v>
      </c>
      <c r="K60" s="141" t="s">
        <v>203</v>
      </c>
      <c r="L60" s="141" t="s">
        <v>203</v>
      </c>
      <c r="M60" s="141" t="s">
        <v>203</v>
      </c>
      <c r="N60" s="141" t="s">
        <v>203</v>
      </c>
      <c r="O60" s="141" t="s">
        <v>203</v>
      </c>
      <c r="P60" s="141" t="s">
        <v>203</v>
      </c>
      <c r="Q60" s="141" t="s">
        <v>203</v>
      </c>
      <c r="R60" s="141" t="s">
        <v>203</v>
      </c>
      <c r="S60" s="141" t="s">
        <v>203</v>
      </c>
      <c r="T60" s="141" t="s">
        <v>203</v>
      </c>
      <c r="U60" s="141" t="s">
        <v>203</v>
      </c>
      <c r="V60" s="141" t="s">
        <v>203</v>
      </c>
      <c r="W60" s="141" t="s">
        <v>203</v>
      </c>
      <c r="X60" s="141" t="s">
        <v>203</v>
      </c>
      <c r="Y60" s="141" t="s">
        <v>203</v>
      </c>
      <c r="Z60" s="141" t="s">
        <v>203</v>
      </c>
      <c r="AA60" s="141" t="s">
        <v>203</v>
      </c>
      <c r="AB60" s="141" t="s">
        <v>203</v>
      </c>
      <c r="AC60" s="141" t="s">
        <v>203</v>
      </c>
      <c r="AD60" s="141" t="s">
        <v>203</v>
      </c>
      <c r="AE60" s="141" t="s">
        <v>203</v>
      </c>
      <c r="AF60" s="141" t="s">
        <v>203</v>
      </c>
      <c r="AG60" s="141" t="s">
        <v>203</v>
      </c>
      <c r="AH60" s="141" t="s">
        <v>203</v>
      </c>
      <c r="AI60" s="141" t="s">
        <v>203</v>
      </c>
      <c r="AJ60" s="141" t="s">
        <v>203</v>
      </c>
      <c r="AK60" s="141" t="s">
        <v>203</v>
      </c>
      <c r="AL60" s="141" t="s">
        <v>203</v>
      </c>
    </row>
    <row r="61" spans="1:1961" hidden="1" outlineLevel="1">
      <c r="A61" s="6" t="s">
        <v>96</v>
      </c>
      <c r="B61" s="5" t="s">
        <v>97</v>
      </c>
      <c r="C61" s="141" t="s">
        <v>203</v>
      </c>
      <c r="D61" s="141" t="s">
        <v>203</v>
      </c>
      <c r="E61" s="141" t="s">
        <v>203</v>
      </c>
      <c r="F61" s="141" t="s">
        <v>203</v>
      </c>
      <c r="G61" s="141" t="s">
        <v>203</v>
      </c>
      <c r="H61" s="141" t="s">
        <v>203</v>
      </c>
      <c r="I61" s="141" t="s">
        <v>203</v>
      </c>
      <c r="J61" s="141" t="s">
        <v>203</v>
      </c>
      <c r="K61" s="141" t="s">
        <v>203</v>
      </c>
      <c r="L61" s="141" t="s">
        <v>203</v>
      </c>
      <c r="M61" s="141" t="s">
        <v>203</v>
      </c>
      <c r="N61" s="141" t="s">
        <v>203</v>
      </c>
      <c r="O61" s="141" t="s">
        <v>203</v>
      </c>
      <c r="P61" s="141" t="s">
        <v>203</v>
      </c>
      <c r="Q61" s="141" t="s">
        <v>203</v>
      </c>
      <c r="R61" s="141" t="s">
        <v>203</v>
      </c>
      <c r="S61" s="141" t="s">
        <v>203</v>
      </c>
      <c r="T61" s="141" t="s">
        <v>203</v>
      </c>
      <c r="U61" s="141" t="s">
        <v>203</v>
      </c>
      <c r="V61" s="141" t="s">
        <v>203</v>
      </c>
      <c r="W61" s="141" t="s">
        <v>203</v>
      </c>
      <c r="X61" s="141" t="s">
        <v>203</v>
      </c>
      <c r="Y61" s="141" t="s">
        <v>203</v>
      </c>
      <c r="Z61" s="141" t="s">
        <v>203</v>
      </c>
      <c r="AA61" s="141" t="s">
        <v>203</v>
      </c>
      <c r="AB61" s="141" t="s">
        <v>203</v>
      </c>
      <c r="AC61" s="141" t="s">
        <v>203</v>
      </c>
      <c r="AD61" s="141" t="s">
        <v>203</v>
      </c>
      <c r="AE61" s="141" t="s">
        <v>203</v>
      </c>
      <c r="AF61" s="141" t="s">
        <v>203</v>
      </c>
      <c r="AG61" s="141" t="s">
        <v>203</v>
      </c>
      <c r="AH61" s="141" t="s">
        <v>203</v>
      </c>
      <c r="AI61" s="141" t="s">
        <v>203</v>
      </c>
      <c r="AJ61" s="141" t="s">
        <v>203</v>
      </c>
      <c r="AK61" s="141" t="s">
        <v>203</v>
      </c>
      <c r="AL61" s="141" t="s">
        <v>203</v>
      </c>
    </row>
    <row r="62" spans="1:1961" ht="32" hidden="1" outlineLevel="1">
      <c r="A62" s="6" t="s">
        <v>98</v>
      </c>
      <c r="B62" s="5" t="s">
        <v>99</v>
      </c>
      <c r="C62" s="141" t="s">
        <v>203</v>
      </c>
      <c r="D62" s="141" t="s">
        <v>203</v>
      </c>
      <c r="E62" s="141" t="s">
        <v>203</v>
      </c>
      <c r="F62" s="141" t="s">
        <v>203</v>
      </c>
      <c r="G62" s="141" t="s">
        <v>203</v>
      </c>
      <c r="H62" s="141" t="s">
        <v>203</v>
      </c>
      <c r="I62" s="141" t="s">
        <v>203</v>
      </c>
      <c r="J62" s="141" t="s">
        <v>203</v>
      </c>
      <c r="K62" s="141" t="s">
        <v>203</v>
      </c>
      <c r="L62" s="141" t="s">
        <v>203</v>
      </c>
      <c r="M62" s="141" t="s">
        <v>203</v>
      </c>
      <c r="N62" s="141" t="s">
        <v>203</v>
      </c>
      <c r="O62" s="141" t="s">
        <v>203</v>
      </c>
      <c r="P62" s="141" t="s">
        <v>203</v>
      </c>
      <c r="Q62" s="141" t="s">
        <v>203</v>
      </c>
      <c r="R62" s="141" t="s">
        <v>203</v>
      </c>
      <c r="S62" s="141" t="s">
        <v>203</v>
      </c>
      <c r="T62" s="141" t="s">
        <v>203</v>
      </c>
      <c r="U62" s="141" t="s">
        <v>203</v>
      </c>
      <c r="V62" s="141" t="s">
        <v>203</v>
      </c>
      <c r="W62" s="141" t="s">
        <v>203</v>
      </c>
      <c r="X62" s="141" t="s">
        <v>203</v>
      </c>
      <c r="Y62" s="141" t="s">
        <v>203</v>
      </c>
      <c r="Z62" s="141" t="s">
        <v>203</v>
      </c>
      <c r="AA62" s="141" t="s">
        <v>203</v>
      </c>
      <c r="AB62" s="141" t="s">
        <v>203</v>
      </c>
      <c r="AC62" s="141" t="s">
        <v>203</v>
      </c>
      <c r="AD62" s="141" t="s">
        <v>203</v>
      </c>
      <c r="AE62" s="141" t="s">
        <v>203</v>
      </c>
      <c r="AF62" s="141" t="s">
        <v>203</v>
      </c>
      <c r="AG62" s="141" t="s">
        <v>203</v>
      </c>
      <c r="AH62" s="141" t="s">
        <v>203</v>
      </c>
      <c r="AI62" s="141" t="s">
        <v>203</v>
      </c>
      <c r="AJ62" s="141" t="s">
        <v>203</v>
      </c>
      <c r="AK62" s="141" t="s">
        <v>203</v>
      </c>
      <c r="AL62" s="141" t="s">
        <v>203</v>
      </c>
    </row>
    <row r="63" spans="1:1961" ht="32" hidden="1" outlineLevel="1">
      <c r="A63" s="6" t="s">
        <v>100</v>
      </c>
      <c r="B63" s="5" t="s">
        <v>101</v>
      </c>
      <c r="C63" s="141" t="s">
        <v>203</v>
      </c>
      <c r="D63" s="141" t="s">
        <v>203</v>
      </c>
      <c r="E63" s="141" t="s">
        <v>203</v>
      </c>
      <c r="F63" s="141" t="s">
        <v>203</v>
      </c>
      <c r="G63" s="141" t="s">
        <v>203</v>
      </c>
      <c r="H63" s="141" t="s">
        <v>203</v>
      </c>
      <c r="I63" s="141" t="s">
        <v>203</v>
      </c>
      <c r="J63" s="141" t="s">
        <v>203</v>
      </c>
      <c r="K63" s="141" t="s">
        <v>203</v>
      </c>
      <c r="L63" s="141" t="s">
        <v>203</v>
      </c>
      <c r="M63" s="141" t="s">
        <v>203</v>
      </c>
      <c r="N63" s="141" t="s">
        <v>203</v>
      </c>
      <c r="O63" s="141" t="s">
        <v>203</v>
      </c>
      <c r="P63" s="141" t="s">
        <v>203</v>
      </c>
      <c r="Q63" s="141" t="s">
        <v>203</v>
      </c>
      <c r="R63" s="141" t="s">
        <v>203</v>
      </c>
      <c r="S63" s="141" t="s">
        <v>203</v>
      </c>
      <c r="T63" s="141" t="s">
        <v>203</v>
      </c>
      <c r="U63" s="141" t="s">
        <v>203</v>
      </c>
      <c r="V63" s="141" t="s">
        <v>203</v>
      </c>
      <c r="W63" s="141" t="s">
        <v>203</v>
      </c>
      <c r="X63" s="141" t="s">
        <v>203</v>
      </c>
      <c r="Y63" s="141" t="s">
        <v>203</v>
      </c>
      <c r="Z63" s="141" t="s">
        <v>203</v>
      </c>
      <c r="AA63" s="141" t="s">
        <v>203</v>
      </c>
      <c r="AB63" s="141" t="s">
        <v>203</v>
      </c>
      <c r="AC63" s="141" t="s">
        <v>203</v>
      </c>
      <c r="AD63" s="141" t="s">
        <v>203</v>
      </c>
      <c r="AE63" s="141" t="s">
        <v>203</v>
      </c>
      <c r="AF63" s="141" t="s">
        <v>203</v>
      </c>
      <c r="AG63" s="141" t="s">
        <v>203</v>
      </c>
      <c r="AH63" s="141" t="s">
        <v>203</v>
      </c>
      <c r="AI63" s="141" t="s">
        <v>203</v>
      </c>
      <c r="AJ63" s="141" t="s">
        <v>203</v>
      </c>
      <c r="AK63" s="141" t="s">
        <v>203</v>
      </c>
      <c r="AL63" s="141" t="s">
        <v>203</v>
      </c>
    </row>
    <row r="64" spans="1:1961" ht="32" hidden="1" outlineLevel="1">
      <c r="A64" s="6" t="s">
        <v>102</v>
      </c>
      <c r="B64" s="5" t="s">
        <v>103</v>
      </c>
      <c r="C64" s="141" t="s">
        <v>203</v>
      </c>
      <c r="D64" s="141" t="s">
        <v>203</v>
      </c>
      <c r="E64" s="141" t="s">
        <v>203</v>
      </c>
      <c r="F64" s="141" t="s">
        <v>203</v>
      </c>
      <c r="G64" s="141" t="s">
        <v>203</v>
      </c>
      <c r="H64" s="141" t="s">
        <v>203</v>
      </c>
      <c r="I64" s="141" t="s">
        <v>203</v>
      </c>
      <c r="J64" s="141" t="s">
        <v>203</v>
      </c>
      <c r="K64" s="141" t="s">
        <v>203</v>
      </c>
      <c r="L64" s="141" t="s">
        <v>203</v>
      </c>
      <c r="M64" s="141" t="s">
        <v>203</v>
      </c>
      <c r="N64" s="141" t="s">
        <v>203</v>
      </c>
      <c r="O64" s="141" t="s">
        <v>203</v>
      </c>
      <c r="P64" s="141" t="s">
        <v>203</v>
      </c>
      <c r="Q64" s="141" t="s">
        <v>203</v>
      </c>
      <c r="R64" s="141" t="s">
        <v>203</v>
      </c>
      <c r="S64" s="141" t="s">
        <v>203</v>
      </c>
      <c r="T64" s="141" t="s">
        <v>203</v>
      </c>
      <c r="U64" s="141" t="s">
        <v>203</v>
      </c>
      <c r="V64" s="141" t="s">
        <v>203</v>
      </c>
      <c r="W64" s="141" t="s">
        <v>203</v>
      </c>
      <c r="X64" s="141" t="s">
        <v>203</v>
      </c>
      <c r="Y64" s="141" t="s">
        <v>203</v>
      </c>
      <c r="Z64" s="141" t="s">
        <v>203</v>
      </c>
      <c r="AA64" s="141" t="s">
        <v>203</v>
      </c>
      <c r="AB64" s="141" t="s">
        <v>203</v>
      </c>
      <c r="AC64" s="141" t="s">
        <v>203</v>
      </c>
      <c r="AD64" s="141" t="s">
        <v>203</v>
      </c>
      <c r="AE64" s="141" t="s">
        <v>203</v>
      </c>
      <c r="AF64" s="141" t="s">
        <v>203</v>
      </c>
      <c r="AG64" s="141" t="s">
        <v>203</v>
      </c>
      <c r="AH64" s="141" t="s">
        <v>203</v>
      </c>
      <c r="AI64" s="141" t="s">
        <v>203</v>
      </c>
      <c r="AJ64" s="141" t="s">
        <v>203</v>
      </c>
      <c r="AK64" s="141" t="s">
        <v>203</v>
      </c>
      <c r="AL64" s="141" t="s">
        <v>203</v>
      </c>
    </row>
    <row r="65" spans="1:1961" ht="32" hidden="1" outlineLevel="1">
      <c r="A65" s="6" t="s">
        <v>104</v>
      </c>
      <c r="B65" s="5" t="s">
        <v>105</v>
      </c>
      <c r="C65" s="141" t="s">
        <v>203</v>
      </c>
      <c r="D65" s="141" t="s">
        <v>203</v>
      </c>
      <c r="E65" s="141" t="s">
        <v>203</v>
      </c>
      <c r="F65" s="141" t="s">
        <v>203</v>
      </c>
      <c r="G65" s="141" t="s">
        <v>203</v>
      </c>
      <c r="H65" s="141" t="s">
        <v>203</v>
      </c>
      <c r="I65" s="141" t="s">
        <v>203</v>
      </c>
      <c r="J65" s="141" t="s">
        <v>203</v>
      </c>
      <c r="K65" s="141" t="s">
        <v>203</v>
      </c>
      <c r="L65" s="141" t="s">
        <v>203</v>
      </c>
      <c r="M65" s="141" t="s">
        <v>203</v>
      </c>
      <c r="N65" s="141" t="s">
        <v>203</v>
      </c>
      <c r="O65" s="141" t="s">
        <v>203</v>
      </c>
      <c r="P65" s="141" t="s">
        <v>203</v>
      </c>
      <c r="Q65" s="141" t="s">
        <v>203</v>
      </c>
      <c r="R65" s="141" t="s">
        <v>203</v>
      </c>
      <c r="S65" s="141" t="s">
        <v>203</v>
      </c>
      <c r="T65" s="141" t="s">
        <v>203</v>
      </c>
      <c r="U65" s="141" t="s">
        <v>203</v>
      </c>
      <c r="V65" s="141" t="s">
        <v>203</v>
      </c>
      <c r="W65" s="141" t="s">
        <v>203</v>
      </c>
      <c r="X65" s="141" t="s">
        <v>203</v>
      </c>
      <c r="Y65" s="141" t="s">
        <v>203</v>
      </c>
      <c r="Z65" s="141" t="s">
        <v>203</v>
      </c>
      <c r="AA65" s="141" t="s">
        <v>203</v>
      </c>
      <c r="AB65" s="141" t="s">
        <v>203</v>
      </c>
      <c r="AC65" s="141" t="s">
        <v>203</v>
      </c>
      <c r="AD65" s="141" t="s">
        <v>203</v>
      </c>
      <c r="AE65" s="141" t="s">
        <v>203</v>
      </c>
      <c r="AF65" s="141" t="s">
        <v>203</v>
      </c>
      <c r="AG65" s="141" t="s">
        <v>203</v>
      </c>
      <c r="AH65" s="141" t="s">
        <v>203</v>
      </c>
      <c r="AI65" s="141" t="s">
        <v>203</v>
      </c>
      <c r="AJ65" s="141" t="s">
        <v>203</v>
      </c>
      <c r="AK65" s="141" t="s">
        <v>203</v>
      </c>
      <c r="AL65" s="141" t="s">
        <v>203</v>
      </c>
    </row>
    <row r="66" spans="1:1961" ht="32" hidden="1" outlineLevel="1">
      <c r="A66" s="6" t="s">
        <v>106</v>
      </c>
      <c r="B66" s="5" t="s">
        <v>107</v>
      </c>
      <c r="C66" s="141" t="s">
        <v>203</v>
      </c>
      <c r="D66" s="141" t="s">
        <v>203</v>
      </c>
      <c r="E66" s="141" t="s">
        <v>203</v>
      </c>
      <c r="F66" s="141" t="s">
        <v>203</v>
      </c>
      <c r="G66" s="141" t="s">
        <v>203</v>
      </c>
      <c r="H66" s="141" t="s">
        <v>203</v>
      </c>
      <c r="I66" s="141" t="s">
        <v>203</v>
      </c>
      <c r="J66" s="141" t="s">
        <v>203</v>
      </c>
      <c r="K66" s="141" t="s">
        <v>203</v>
      </c>
      <c r="L66" s="141" t="s">
        <v>203</v>
      </c>
      <c r="M66" s="141" t="s">
        <v>203</v>
      </c>
      <c r="N66" s="141" t="s">
        <v>203</v>
      </c>
      <c r="O66" s="141" t="s">
        <v>203</v>
      </c>
      <c r="P66" s="141" t="s">
        <v>203</v>
      </c>
      <c r="Q66" s="141" t="s">
        <v>203</v>
      </c>
      <c r="R66" s="141" t="s">
        <v>203</v>
      </c>
      <c r="S66" s="141" t="s">
        <v>203</v>
      </c>
      <c r="T66" s="141" t="s">
        <v>203</v>
      </c>
      <c r="U66" s="141" t="s">
        <v>203</v>
      </c>
      <c r="V66" s="141" t="s">
        <v>203</v>
      </c>
      <c r="W66" s="141" t="s">
        <v>203</v>
      </c>
      <c r="X66" s="141" t="s">
        <v>203</v>
      </c>
      <c r="Y66" s="141" t="s">
        <v>203</v>
      </c>
      <c r="Z66" s="141" t="s">
        <v>203</v>
      </c>
      <c r="AA66" s="141" t="s">
        <v>203</v>
      </c>
      <c r="AB66" s="141" t="s">
        <v>203</v>
      </c>
      <c r="AC66" s="141" t="s">
        <v>203</v>
      </c>
      <c r="AD66" s="141" t="s">
        <v>203</v>
      </c>
      <c r="AE66" s="141" t="s">
        <v>203</v>
      </c>
      <c r="AF66" s="141" t="s">
        <v>203</v>
      </c>
      <c r="AG66" s="141" t="s">
        <v>203</v>
      </c>
      <c r="AH66" s="141" t="s">
        <v>203</v>
      </c>
      <c r="AI66" s="141" t="s">
        <v>203</v>
      </c>
      <c r="AJ66" s="141" t="s">
        <v>203</v>
      </c>
      <c r="AK66" s="141" t="s">
        <v>203</v>
      </c>
      <c r="AL66" s="141" t="s">
        <v>203</v>
      </c>
    </row>
    <row r="67" spans="1:1961" ht="32" hidden="1" outlineLevel="1">
      <c r="A67" s="6" t="s">
        <v>108</v>
      </c>
      <c r="B67" s="5" t="s">
        <v>109</v>
      </c>
      <c r="C67" s="141" t="s">
        <v>203</v>
      </c>
      <c r="D67" s="141" t="s">
        <v>203</v>
      </c>
      <c r="E67" s="141" t="s">
        <v>203</v>
      </c>
      <c r="F67" s="141" t="s">
        <v>203</v>
      </c>
      <c r="G67" s="141" t="s">
        <v>203</v>
      </c>
      <c r="H67" s="141" t="s">
        <v>203</v>
      </c>
      <c r="I67" s="141" t="s">
        <v>203</v>
      </c>
      <c r="J67" s="141" t="s">
        <v>203</v>
      </c>
      <c r="K67" s="141" t="s">
        <v>203</v>
      </c>
      <c r="L67" s="141" t="s">
        <v>203</v>
      </c>
      <c r="M67" s="141" t="s">
        <v>203</v>
      </c>
      <c r="N67" s="141" t="s">
        <v>203</v>
      </c>
      <c r="O67" s="141" t="s">
        <v>203</v>
      </c>
      <c r="P67" s="141" t="s">
        <v>203</v>
      </c>
      <c r="Q67" s="141" t="s">
        <v>203</v>
      </c>
      <c r="R67" s="141" t="s">
        <v>203</v>
      </c>
      <c r="S67" s="141" t="s">
        <v>203</v>
      </c>
      <c r="T67" s="141" t="s">
        <v>203</v>
      </c>
      <c r="U67" s="141" t="s">
        <v>203</v>
      </c>
      <c r="V67" s="141" t="s">
        <v>203</v>
      </c>
      <c r="W67" s="141" t="s">
        <v>203</v>
      </c>
      <c r="X67" s="141" t="s">
        <v>203</v>
      </c>
      <c r="Y67" s="141" t="s">
        <v>203</v>
      </c>
      <c r="Z67" s="141" t="s">
        <v>203</v>
      </c>
      <c r="AA67" s="141" t="s">
        <v>203</v>
      </c>
      <c r="AB67" s="141" t="s">
        <v>203</v>
      </c>
      <c r="AC67" s="141" t="s">
        <v>203</v>
      </c>
      <c r="AD67" s="141" t="s">
        <v>203</v>
      </c>
      <c r="AE67" s="141" t="s">
        <v>203</v>
      </c>
      <c r="AF67" s="141" t="s">
        <v>203</v>
      </c>
      <c r="AG67" s="141" t="s">
        <v>203</v>
      </c>
      <c r="AH67" s="141" t="s">
        <v>203</v>
      </c>
      <c r="AI67" s="141" t="s">
        <v>203</v>
      </c>
      <c r="AJ67" s="141" t="s">
        <v>203</v>
      </c>
      <c r="AK67" s="141" t="s">
        <v>203</v>
      </c>
      <c r="AL67" s="141" t="s">
        <v>203</v>
      </c>
    </row>
    <row r="68" spans="1:1961" hidden="1" outlineLevel="1">
      <c r="A68" s="6" t="s">
        <v>110</v>
      </c>
      <c r="B68" s="5" t="s">
        <v>111</v>
      </c>
      <c r="C68" s="141" t="s">
        <v>203</v>
      </c>
      <c r="D68" s="141" t="s">
        <v>203</v>
      </c>
      <c r="E68" s="141" t="s">
        <v>203</v>
      </c>
      <c r="F68" s="141" t="s">
        <v>203</v>
      </c>
      <c r="G68" s="141" t="s">
        <v>203</v>
      </c>
      <c r="H68" s="141" t="s">
        <v>203</v>
      </c>
      <c r="I68" s="141" t="s">
        <v>203</v>
      </c>
      <c r="J68" s="141" t="s">
        <v>203</v>
      </c>
      <c r="K68" s="141" t="s">
        <v>203</v>
      </c>
      <c r="L68" s="141" t="s">
        <v>203</v>
      </c>
      <c r="M68" s="141" t="s">
        <v>203</v>
      </c>
      <c r="N68" s="141" t="s">
        <v>203</v>
      </c>
      <c r="O68" s="141" t="s">
        <v>203</v>
      </c>
      <c r="P68" s="141" t="s">
        <v>203</v>
      </c>
      <c r="Q68" s="141" t="s">
        <v>203</v>
      </c>
      <c r="R68" s="141" t="s">
        <v>203</v>
      </c>
      <c r="S68" s="141" t="s">
        <v>203</v>
      </c>
      <c r="T68" s="141" t="s">
        <v>203</v>
      </c>
      <c r="U68" s="141" t="s">
        <v>203</v>
      </c>
      <c r="V68" s="141" t="s">
        <v>203</v>
      </c>
      <c r="W68" s="141" t="s">
        <v>203</v>
      </c>
      <c r="X68" s="141" t="s">
        <v>203</v>
      </c>
      <c r="Y68" s="141" t="s">
        <v>203</v>
      </c>
      <c r="Z68" s="141" t="s">
        <v>203</v>
      </c>
      <c r="AA68" s="141" t="s">
        <v>203</v>
      </c>
      <c r="AB68" s="141" t="s">
        <v>203</v>
      </c>
      <c r="AC68" s="141" t="s">
        <v>203</v>
      </c>
      <c r="AD68" s="141" t="s">
        <v>203</v>
      </c>
      <c r="AE68" s="141" t="s">
        <v>203</v>
      </c>
      <c r="AF68" s="141" t="s">
        <v>203</v>
      </c>
      <c r="AG68" s="141" t="s">
        <v>203</v>
      </c>
      <c r="AH68" s="141" t="s">
        <v>203</v>
      </c>
      <c r="AI68" s="141" t="s">
        <v>203</v>
      </c>
      <c r="AJ68" s="141" t="s">
        <v>203</v>
      </c>
      <c r="AK68" s="141" t="s">
        <v>203</v>
      </c>
      <c r="AL68" s="141" t="s">
        <v>203</v>
      </c>
    </row>
    <row r="69" spans="1:1961" ht="32" hidden="1" outlineLevel="1">
      <c r="A69" s="6" t="s">
        <v>112</v>
      </c>
      <c r="B69" s="5" t="s">
        <v>113</v>
      </c>
      <c r="C69" s="141" t="s">
        <v>203</v>
      </c>
      <c r="D69" s="141" t="s">
        <v>203</v>
      </c>
      <c r="E69" s="141" t="s">
        <v>203</v>
      </c>
      <c r="F69" s="141" t="s">
        <v>203</v>
      </c>
      <c r="G69" s="141" t="s">
        <v>203</v>
      </c>
      <c r="H69" s="141" t="s">
        <v>203</v>
      </c>
      <c r="I69" s="141" t="s">
        <v>203</v>
      </c>
      <c r="J69" s="141" t="s">
        <v>203</v>
      </c>
      <c r="K69" s="141" t="s">
        <v>203</v>
      </c>
      <c r="L69" s="141" t="s">
        <v>203</v>
      </c>
      <c r="M69" s="141" t="s">
        <v>203</v>
      </c>
      <c r="N69" s="141" t="s">
        <v>203</v>
      </c>
      <c r="O69" s="141" t="s">
        <v>203</v>
      </c>
      <c r="P69" s="141" t="s">
        <v>203</v>
      </c>
      <c r="Q69" s="141" t="s">
        <v>203</v>
      </c>
      <c r="R69" s="141" t="s">
        <v>203</v>
      </c>
      <c r="S69" s="141" t="s">
        <v>203</v>
      </c>
      <c r="T69" s="141" t="s">
        <v>203</v>
      </c>
      <c r="U69" s="141" t="s">
        <v>203</v>
      </c>
      <c r="V69" s="141" t="s">
        <v>203</v>
      </c>
      <c r="W69" s="141" t="s">
        <v>203</v>
      </c>
      <c r="X69" s="141" t="s">
        <v>203</v>
      </c>
      <c r="Y69" s="141" t="s">
        <v>203</v>
      </c>
      <c r="Z69" s="141" t="s">
        <v>203</v>
      </c>
      <c r="AA69" s="141" t="s">
        <v>203</v>
      </c>
      <c r="AB69" s="141" t="s">
        <v>203</v>
      </c>
      <c r="AC69" s="141" t="s">
        <v>203</v>
      </c>
      <c r="AD69" s="141" t="s">
        <v>203</v>
      </c>
      <c r="AE69" s="141" t="s">
        <v>203</v>
      </c>
      <c r="AF69" s="141" t="s">
        <v>203</v>
      </c>
      <c r="AG69" s="141" t="s">
        <v>203</v>
      </c>
      <c r="AH69" s="141" t="s">
        <v>203</v>
      </c>
      <c r="AI69" s="141" t="s">
        <v>203</v>
      </c>
      <c r="AJ69" s="141" t="s">
        <v>203</v>
      </c>
      <c r="AK69" s="141" t="s">
        <v>203</v>
      </c>
      <c r="AL69" s="141" t="s">
        <v>203</v>
      </c>
    </row>
    <row r="70" spans="1:1961" ht="48" hidden="1" outlineLevel="1">
      <c r="A70" s="6" t="s">
        <v>114</v>
      </c>
      <c r="B70" s="5" t="s">
        <v>115</v>
      </c>
      <c r="C70" s="141" t="s">
        <v>203</v>
      </c>
      <c r="D70" s="141" t="s">
        <v>203</v>
      </c>
      <c r="E70" s="141" t="s">
        <v>203</v>
      </c>
      <c r="F70" s="141" t="s">
        <v>203</v>
      </c>
      <c r="G70" s="141" t="s">
        <v>203</v>
      </c>
      <c r="H70" s="141" t="s">
        <v>203</v>
      </c>
      <c r="I70" s="141" t="s">
        <v>203</v>
      </c>
      <c r="J70" s="141" t="s">
        <v>203</v>
      </c>
      <c r="K70" s="141" t="s">
        <v>203</v>
      </c>
      <c r="L70" s="141" t="s">
        <v>203</v>
      </c>
      <c r="M70" s="141" t="s">
        <v>203</v>
      </c>
      <c r="N70" s="141" t="s">
        <v>203</v>
      </c>
      <c r="O70" s="141" t="s">
        <v>203</v>
      </c>
      <c r="P70" s="141" t="s">
        <v>203</v>
      </c>
      <c r="Q70" s="141" t="s">
        <v>203</v>
      </c>
      <c r="R70" s="141" t="s">
        <v>203</v>
      </c>
      <c r="S70" s="141" t="s">
        <v>203</v>
      </c>
      <c r="T70" s="141" t="s">
        <v>203</v>
      </c>
      <c r="U70" s="141" t="s">
        <v>203</v>
      </c>
      <c r="V70" s="141" t="s">
        <v>203</v>
      </c>
      <c r="W70" s="141" t="s">
        <v>203</v>
      </c>
      <c r="X70" s="141" t="s">
        <v>203</v>
      </c>
      <c r="Y70" s="141" t="s">
        <v>203</v>
      </c>
      <c r="Z70" s="141" t="s">
        <v>203</v>
      </c>
      <c r="AA70" s="141" t="s">
        <v>203</v>
      </c>
      <c r="AB70" s="141" t="s">
        <v>203</v>
      </c>
      <c r="AC70" s="141" t="s">
        <v>203</v>
      </c>
      <c r="AD70" s="141" t="s">
        <v>203</v>
      </c>
      <c r="AE70" s="141" t="s">
        <v>203</v>
      </c>
      <c r="AF70" s="141" t="s">
        <v>203</v>
      </c>
      <c r="AG70" s="141" t="s">
        <v>203</v>
      </c>
      <c r="AH70" s="141" t="s">
        <v>203</v>
      </c>
      <c r="AI70" s="141" t="s">
        <v>203</v>
      </c>
      <c r="AJ70" s="141" t="s">
        <v>203</v>
      </c>
      <c r="AK70" s="141" t="s">
        <v>203</v>
      </c>
      <c r="AL70" s="141" t="s">
        <v>203</v>
      </c>
    </row>
    <row r="71" spans="1:1961" ht="32" hidden="1" outlineLevel="1">
      <c r="A71" s="6" t="s">
        <v>116</v>
      </c>
      <c r="B71" s="5" t="s">
        <v>117</v>
      </c>
      <c r="C71" s="141" t="s">
        <v>203</v>
      </c>
      <c r="D71" s="141" t="s">
        <v>203</v>
      </c>
      <c r="E71" s="141" t="s">
        <v>203</v>
      </c>
      <c r="F71" s="141" t="s">
        <v>203</v>
      </c>
      <c r="G71" s="141" t="s">
        <v>203</v>
      </c>
      <c r="H71" s="141" t="s">
        <v>203</v>
      </c>
      <c r="I71" s="141" t="s">
        <v>203</v>
      </c>
      <c r="J71" s="141" t="s">
        <v>203</v>
      </c>
      <c r="K71" s="141" t="s">
        <v>203</v>
      </c>
      <c r="L71" s="141" t="s">
        <v>203</v>
      </c>
      <c r="M71" s="141" t="s">
        <v>203</v>
      </c>
      <c r="N71" s="141" t="s">
        <v>203</v>
      </c>
      <c r="O71" s="141" t="s">
        <v>203</v>
      </c>
      <c r="P71" s="141" t="s">
        <v>203</v>
      </c>
      <c r="Q71" s="141" t="s">
        <v>203</v>
      </c>
      <c r="R71" s="141" t="s">
        <v>203</v>
      </c>
      <c r="S71" s="141" t="s">
        <v>203</v>
      </c>
      <c r="T71" s="141" t="s">
        <v>203</v>
      </c>
      <c r="U71" s="141" t="s">
        <v>203</v>
      </c>
      <c r="V71" s="141" t="s">
        <v>203</v>
      </c>
      <c r="W71" s="141" t="s">
        <v>203</v>
      </c>
      <c r="X71" s="141" t="s">
        <v>203</v>
      </c>
      <c r="Y71" s="141" t="s">
        <v>203</v>
      </c>
      <c r="Z71" s="141" t="s">
        <v>203</v>
      </c>
      <c r="AA71" s="141" t="s">
        <v>203</v>
      </c>
      <c r="AB71" s="141" t="s">
        <v>203</v>
      </c>
      <c r="AC71" s="141" t="s">
        <v>203</v>
      </c>
      <c r="AD71" s="141" t="s">
        <v>203</v>
      </c>
      <c r="AE71" s="141" t="s">
        <v>203</v>
      </c>
      <c r="AF71" s="141" t="s">
        <v>203</v>
      </c>
      <c r="AG71" s="141" t="s">
        <v>203</v>
      </c>
      <c r="AH71" s="141" t="s">
        <v>203</v>
      </c>
      <c r="AI71" s="141" t="s">
        <v>203</v>
      </c>
      <c r="AJ71" s="141" t="s">
        <v>203</v>
      </c>
      <c r="AK71" s="141" t="s">
        <v>203</v>
      </c>
      <c r="AL71" s="141" t="s">
        <v>203</v>
      </c>
    </row>
    <row r="72" spans="1:1961" ht="32" hidden="1" outlineLevel="1">
      <c r="A72" s="6" t="s">
        <v>118</v>
      </c>
      <c r="B72" s="5" t="s">
        <v>119</v>
      </c>
      <c r="C72" s="141" t="s">
        <v>203</v>
      </c>
      <c r="D72" s="141" t="s">
        <v>203</v>
      </c>
      <c r="E72" s="141" t="s">
        <v>203</v>
      </c>
      <c r="F72" s="141" t="s">
        <v>203</v>
      </c>
      <c r="G72" s="141" t="s">
        <v>203</v>
      </c>
      <c r="H72" s="141" t="s">
        <v>203</v>
      </c>
      <c r="I72" s="141" t="s">
        <v>203</v>
      </c>
      <c r="J72" s="141" t="s">
        <v>203</v>
      </c>
      <c r="K72" s="141" t="s">
        <v>203</v>
      </c>
      <c r="L72" s="141" t="s">
        <v>203</v>
      </c>
      <c r="M72" s="141" t="s">
        <v>203</v>
      </c>
      <c r="N72" s="141" t="s">
        <v>203</v>
      </c>
      <c r="O72" s="141" t="s">
        <v>203</v>
      </c>
      <c r="P72" s="141" t="s">
        <v>203</v>
      </c>
      <c r="Q72" s="141" t="s">
        <v>203</v>
      </c>
      <c r="R72" s="141" t="s">
        <v>203</v>
      </c>
      <c r="S72" s="141" t="s">
        <v>203</v>
      </c>
      <c r="T72" s="141" t="s">
        <v>203</v>
      </c>
      <c r="U72" s="141" t="s">
        <v>203</v>
      </c>
      <c r="V72" s="141" t="s">
        <v>203</v>
      </c>
      <c r="W72" s="141" t="s">
        <v>203</v>
      </c>
      <c r="X72" s="141" t="s">
        <v>203</v>
      </c>
      <c r="Y72" s="141" t="s">
        <v>203</v>
      </c>
      <c r="Z72" s="141" t="s">
        <v>203</v>
      </c>
      <c r="AA72" s="141" t="s">
        <v>203</v>
      </c>
      <c r="AB72" s="141" t="s">
        <v>203</v>
      </c>
      <c r="AC72" s="141" t="s">
        <v>203</v>
      </c>
      <c r="AD72" s="141" t="s">
        <v>203</v>
      </c>
      <c r="AE72" s="141" t="s">
        <v>203</v>
      </c>
      <c r="AF72" s="141" t="s">
        <v>203</v>
      </c>
      <c r="AG72" s="141" t="s">
        <v>203</v>
      </c>
      <c r="AH72" s="141" t="s">
        <v>203</v>
      </c>
      <c r="AI72" s="141" t="s">
        <v>203</v>
      </c>
      <c r="AJ72" s="141" t="s">
        <v>203</v>
      </c>
      <c r="AK72" s="141" t="s">
        <v>203</v>
      </c>
      <c r="AL72" s="141" t="s">
        <v>203</v>
      </c>
    </row>
    <row r="73" spans="1:1961" s="30" customFormat="1" ht="32" collapsed="1">
      <c r="A73" s="6" t="s">
        <v>673</v>
      </c>
      <c r="B73" s="282" t="s">
        <v>120</v>
      </c>
      <c r="C73" s="201" t="s">
        <v>203</v>
      </c>
      <c r="D73" s="201">
        <f>D74</f>
        <v>0</v>
      </c>
      <c r="E73" s="201">
        <f>E74</f>
        <v>0</v>
      </c>
      <c r="F73" s="201">
        <f t="shared" ref="F73:J73" si="68">F74</f>
        <v>0</v>
      </c>
      <c r="G73" s="201">
        <f t="shared" si="68"/>
        <v>0</v>
      </c>
      <c r="H73" s="201">
        <f t="shared" si="68"/>
        <v>0</v>
      </c>
      <c r="I73" s="201">
        <f t="shared" si="68"/>
        <v>0</v>
      </c>
      <c r="J73" s="201">
        <f t="shared" si="68"/>
        <v>0</v>
      </c>
      <c r="K73" s="201" t="s">
        <v>203</v>
      </c>
      <c r="L73" s="201">
        <f>L74</f>
        <v>0</v>
      </c>
      <c r="M73" s="201">
        <f t="shared" ref="M73" si="69">M74</f>
        <v>0</v>
      </c>
      <c r="N73" s="201">
        <f t="shared" ref="N73" si="70">N74</f>
        <v>0</v>
      </c>
      <c r="O73" s="201">
        <f t="shared" ref="O73" si="71">O74</f>
        <v>0</v>
      </c>
      <c r="P73" s="201">
        <f t="shared" ref="P73" si="72">P74</f>
        <v>0</v>
      </c>
      <c r="Q73" s="201">
        <f t="shared" ref="Q73" si="73">Q74</f>
        <v>0</v>
      </c>
      <c r="R73" s="201" t="s">
        <v>203</v>
      </c>
      <c r="S73" s="294">
        <f>S74</f>
        <v>2.6130211389830511</v>
      </c>
      <c r="T73" s="201">
        <f t="shared" ref="T73" si="74">T74</f>
        <v>0</v>
      </c>
      <c r="U73" s="201">
        <f t="shared" ref="U73" si="75">U74</f>
        <v>0</v>
      </c>
      <c r="V73" s="201">
        <f t="shared" ref="V73" si="76">V74</f>
        <v>1.28</v>
      </c>
      <c r="W73" s="201">
        <f t="shared" ref="W73" si="77">W74</f>
        <v>0</v>
      </c>
      <c r="X73" s="201">
        <f t="shared" ref="X73" si="78">X74</f>
        <v>0</v>
      </c>
      <c r="Y73" s="201" t="s">
        <v>203</v>
      </c>
      <c r="Z73" s="201">
        <f>Z74</f>
        <v>0</v>
      </c>
      <c r="AA73" s="201">
        <f t="shared" ref="AA73" si="79">AA74</f>
        <v>0</v>
      </c>
      <c r="AB73" s="201">
        <f t="shared" ref="AB73" si="80">AB74</f>
        <v>0</v>
      </c>
      <c r="AC73" s="201">
        <f t="shared" ref="AC73" si="81">AC74</f>
        <v>0</v>
      </c>
      <c r="AD73" s="201">
        <f t="shared" ref="AD73" si="82">AD74</f>
        <v>0</v>
      </c>
      <c r="AE73" s="201">
        <f t="shared" ref="AE73" si="83">AE74</f>
        <v>0</v>
      </c>
      <c r="AF73" s="201" t="s">
        <v>203</v>
      </c>
      <c r="AG73" s="201">
        <f>AG74</f>
        <v>2.6130211389830511</v>
      </c>
      <c r="AH73" s="201">
        <f t="shared" ref="AH73" si="84">AH74</f>
        <v>0</v>
      </c>
      <c r="AI73" s="201">
        <f t="shared" ref="AI73" si="85">AI74</f>
        <v>0</v>
      </c>
      <c r="AJ73" s="201">
        <f t="shared" ref="AJ73" si="86">AJ74</f>
        <v>1.28</v>
      </c>
      <c r="AK73" s="201">
        <f t="shared" ref="AK73" si="87">AK74</f>
        <v>0</v>
      </c>
      <c r="AL73" s="201">
        <f t="shared" ref="AL73" si="88">AL74</f>
        <v>0</v>
      </c>
    </row>
    <row r="74" spans="1:1961" s="205" customFormat="1" ht="33" customHeight="1">
      <c r="A74" s="165" t="s">
        <v>674</v>
      </c>
      <c r="B74" s="183" t="str">
        <f>'Ф 4'!B74</f>
        <v>Строительство КЛ 6кВ от КТПН-БСО ул.Снеговая 42д до КТПН-347</v>
      </c>
      <c r="C74" s="199" t="s">
        <v>203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 t="s">
        <v>203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 t="s">
        <v>203</v>
      </c>
      <c r="S74" s="197">
        <f>'Ф 4'!BK74</f>
        <v>2.6130211389830511</v>
      </c>
      <c r="T74" s="199">
        <v>0</v>
      </c>
      <c r="U74" s="199">
        <v>0</v>
      </c>
      <c r="V74" s="198">
        <f>'Ф 4'!BN74</f>
        <v>1.28</v>
      </c>
      <c r="W74" s="199">
        <v>0</v>
      </c>
      <c r="X74" s="199">
        <v>0</v>
      </c>
      <c r="Y74" s="199" t="s">
        <v>203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  <c r="AE74" s="199">
        <v>0</v>
      </c>
      <c r="AF74" s="199" t="s">
        <v>203</v>
      </c>
      <c r="AG74" s="197">
        <f>E74+L74+S74+Z74</f>
        <v>2.6130211389830511</v>
      </c>
      <c r="AH74" s="197">
        <f t="shared" ref="AH74" si="89">F74+M74+T74+AA74</f>
        <v>0</v>
      </c>
      <c r="AI74" s="197">
        <f t="shared" ref="AI74" si="90">G74+N74+U74+AB74</f>
        <v>0</v>
      </c>
      <c r="AJ74" s="197">
        <f t="shared" ref="AJ74" si="91">H74+O74+V74+AC74</f>
        <v>1.28</v>
      </c>
      <c r="AK74" s="197">
        <f t="shared" ref="AK74" si="92">I74+P74+W74+AD74</f>
        <v>0</v>
      </c>
      <c r="AL74" s="197">
        <f t="shared" ref="AL74" si="93">J74+Q74+X74+AE74</f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  <c r="AMK74" s="50"/>
      <c r="AML74" s="50"/>
      <c r="AMM74" s="50"/>
      <c r="AMN74" s="50"/>
      <c r="AMO74" s="50"/>
      <c r="AMP74" s="50"/>
      <c r="AMQ74" s="50"/>
      <c r="AMR74" s="50"/>
      <c r="AMS74" s="50"/>
      <c r="AMT74" s="50"/>
      <c r="AMU74" s="50"/>
      <c r="AMV74" s="50"/>
      <c r="AMW74" s="50"/>
      <c r="AMX74" s="50"/>
      <c r="AMY74" s="50"/>
      <c r="AMZ74" s="50"/>
      <c r="ANA74" s="50"/>
      <c r="ANB74" s="50"/>
      <c r="ANC74" s="50"/>
      <c r="AND74" s="50"/>
      <c r="ANE74" s="50"/>
      <c r="ANF74" s="50"/>
      <c r="ANG74" s="50"/>
      <c r="ANH74" s="50"/>
      <c r="ANI74" s="50"/>
      <c r="ANJ74" s="50"/>
      <c r="ANK74" s="50"/>
      <c r="ANL74" s="50"/>
      <c r="ANM74" s="50"/>
      <c r="ANN74" s="50"/>
      <c r="ANO74" s="50"/>
      <c r="ANP74" s="50"/>
      <c r="ANQ74" s="50"/>
      <c r="ANR74" s="50"/>
      <c r="ANS74" s="50"/>
      <c r="ANT74" s="50"/>
      <c r="ANU74" s="50"/>
      <c r="ANV74" s="50"/>
      <c r="ANW74" s="50"/>
      <c r="ANX74" s="50"/>
      <c r="ANY74" s="50"/>
      <c r="ANZ74" s="50"/>
      <c r="AOA74" s="50"/>
      <c r="AOB74" s="50"/>
      <c r="AOC74" s="50"/>
      <c r="AOD74" s="50"/>
      <c r="AOE74" s="50"/>
      <c r="AOF74" s="50"/>
      <c r="AOG74" s="50"/>
      <c r="AOH74" s="50"/>
      <c r="AOI74" s="50"/>
      <c r="AOJ74" s="50"/>
      <c r="AOK74" s="50"/>
      <c r="AOL74" s="50"/>
      <c r="AOM74" s="50"/>
      <c r="AON74" s="50"/>
      <c r="AOO74" s="50"/>
      <c r="AOP74" s="50"/>
      <c r="AOQ74" s="50"/>
      <c r="AOR74" s="50"/>
      <c r="AOS74" s="50"/>
      <c r="AOT74" s="50"/>
      <c r="AOU74" s="50"/>
      <c r="AOV74" s="50"/>
      <c r="AOW74" s="50"/>
      <c r="AOX74" s="50"/>
      <c r="AOY74" s="50"/>
      <c r="AOZ74" s="50"/>
      <c r="APA74" s="50"/>
      <c r="APB74" s="50"/>
      <c r="APC74" s="50"/>
      <c r="APD74" s="50"/>
      <c r="APE74" s="50"/>
      <c r="APF74" s="50"/>
      <c r="APG74" s="50"/>
      <c r="APH74" s="50"/>
      <c r="API74" s="50"/>
      <c r="APJ74" s="50"/>
      <c r="APK74" s="50"/>
      <c r="APL74" s="50"/>
      <c r="APM74" s="50"/>
      <c r="APN74" s="50"/>
      <c r="APO74" s="50"/>
      <c r="APP74" s="50"/>
      <c r="APQ74" s="50"/>
      <c r="APR74" s="50"/>
      <c r="APS74" s="50"/>
      <c r="APT74" s="50"/>
      <c r="APU74" s="50"/>
      <c r="APV74" s="50"/>
      <c r="APW74" s="50"/>
      <c r="APX74" s="50"/>
      <c r="APY74" s="50"/>
      <c r="APZ74" s="50"/>
      <c r="AQA74" s="50"/>
      <c r="AQB74" s="50"/>
      <c r="AQC74" s="50"/>
      <c r="AQD74" s="50"/>
      <c r="AQE74" s="50"/>
      <c r="AQF74" s="50"/>
      <c r="AQG74" s="50"/>
      <c r="AQH74" s="50"/>
      <c r="AQI74" s="50"/>
      <c r="AQJ74" s="50"/>
      <c r="AQK74" s="50"/>
      <c r="AQL74" s="50"/>
      <c r="AQM74" s="50"/>
      <c r="AQN74" s="50"/>
      <c r="AQO74" s="50"/>
      <c r="AQP74" s="50"/>
      <c r="AQQ74" s="50"/>
      <c r="AQR74" s="50"/>
      <c r="AQS74" s="50"/>
      <c r="AQT74" s="50"/>
      <c r="AQU74" s="50"/>
      <c r="AQV74" s="50"/>
      <c r="AQW74" s="50"/>
      <c r="AQX74" s="50"/>
      <c r="AQY74" s="50"/>
      <c r="AQZ74" s="50"/>
      <c r="ARA74" s="50"/>
      <c r="ARB74" s="50"/>
      <c r="ARC74" s="50"/>
      <c r="ARD74" s="50"/>
      <c r="ARE74" s="50"/>
      <c r="ARF74" s="50"/>
      <c r="ARG74" s="50"/>
      <c r="ARH74" s="50"/>
      <c r="ARI74" s="50"/>
      <c r="ARJ74" s="50"/>
      <c r="ARK74" s="50"/>
      <c r="ARL74" s="50"/>
      <c r="ARM74" s="50"/>
      <c r="ARN74" s="50"/>
      <c r="ARO74" s="50"/>
      <c r="ARP74" s="50"/>
      <c r="ARQ74" s="50"/>
      <c r="ARR74" s="50"/>
      <c r="ARS74" s="50"/>
      <c r="ART74" s="50"/>
      <c r="ARU74" s="50"/>
      <c r="ARV74" s="50"/>
      <c r="ARW74" s="50"/>
      <c r="ARX74" s="50"/>
      <c r="ARY74" s="50"/>
      <c r="ARZ74" s="50"/>
      <c r="ASA74" s="50"/>
      <c r="ASB74" s="50"/>
      <c r="ASC74" s="50"/>
      <c r="ASD74" s="50"/>
      <c r="ASE74" s="50"/>
      <c r="ASF74" s="50"/>
      <c r="ASG74" s="50"/>
      <c r="ASH74" s="50"/>
      <c r="ASI74" s="50"/>
      <c r="ASJ74" s="50"/>
      <c r="ASK74" s="50"/>
      <c r="ASL74" s="50"/>
      <c r="ASM74" s="50"/>
      <c r="ASN74" s="50"/>
      <c r="ASO74" s="50"/>
      <c r="ASP74" s="50"/>
      <c r="ASQ74" s="50"/>
      <c r="ASR74" s="50"/>
      <c r="ASS74" s="50"/>
      <c r="AST74" s="50"/>
      <c r="ASU74" s="50"/>
      <c r="ASV74" s="50"/>
      <c r="ASW74" s="50"/>
      <c r="ASX74" s="50"/>
      <c r="ASY74" s="50"/>
      <c r="ASZ74" s="50"/>
      <c r="ATA74" s="50"/>
      <c r="ATB74" s="50"/>
      <c r="ATC74" s="50"/>
      <c r="ATD74" s="50"/>
      <c r="ATE74" s="50"/>
      <c r="ATF74" s="50"/>
      <c r="ATG74" s="50"/>
      <c r="ATH74" s="50"/>
      <c r="ATI74" s="50"/>
      <c r="ATJ74" s="50"/>
      <c r="ATK74" s="50"/>
      <c r="ATL74" s="50"/>
      <c r="ATM74" s="50"/>
      <c r="ATN74" s="50"/>
      <c r="ATO74" s="50"/>
      <c r="ATP74" s="50"/>
      <c r="ATQ74" s="50"/>
      <c r="ATR74" s="50"/>
      <c r="ATS74" s="50"/>
      <c r="ATT74" s="50"/>
      <c r="ATU74" s="50"/>
      <c r="ATV74" s="50"/>
      <c r="ATW74" s="50"/>
      <c r="ATX74" s="50"/>
      <c r="ATY74" s="50"/>
      <c r="ATZ74" s="50"/>
      <c r="AUA74" s="50"/>
      <c r="AUB74" s="50"/>
      <c r="AUC74" s="50"/>
      <c r="AUD74" s="50"/>
      <c r="AUE74" s="50"/>
      <c r="AUF74" s="50"/>
      <c r="AUG74" s="50"/>
      <c r="AUH74" s="50"/>
      <c r="AUI74" s="50"/>
      <c r="AUJ74" s="50"/>
      <c r="AUK74" s="50"/>
      <c r="AUL74" s="50"/>
      <c r="AUM74" s="50"/>
      <c r="AUN74" s="50"/>
      <c r="AUO74" s="50"/>
      <c r="AUP74" s="50"/>
      <c r="AUQ74" s="50"/>
      <c r="AUR74" s="50"/>
      <c r="AUS74" s="50"/>
      <c r="AUT74" s="50"/>
      <c r="AUU74" s="50"/>
      <c r="AUV74" s="50"/>
      <c r="AUW74" s="50"/>
      <c r="AUX74" s="50"/>
      <c r="AUY74" s="50"/>
      <c r="AUZ74" s="50"/>
      <c r="AVA74" s="50"/>
      <c r="AVB74" s="50"/>
      <c r="AVC74" s="50"/>
      <c r="AVD74" s="50"/>
      <c r="AVE74" s="50"/>
      <c r="AVF74" s="50"/>
      <c r="AVG74" s="50"/>
      <c r="AVH74" s="50"/>
      <c r="AVI74" s="50"/>
      <c r="AVJ74" s="50"/>
      <c r="AVK74" s="50"/>
      <c r="AVL74" s="50"/>
      <c r="AVM74" s="50"/>
      <c r="AVN74" s="50"/>
      <c r="AVO74" s="50"/>
      <c r="AVP74" s="50"/>
      <c r="AVQ74" s="50"/>
      <c r="AVR74" s="50"/>
      <c r="AVS74" s="50"/>
      <c r="AVT74" s="50"/>
      <c r="AVU74" s="50"/>
      <c r="AVV74" s="50"/>
      <c r="AVW74" s="50"/>
      <c r="AVX74" s="50"/>
      <c r="AVY74" s="50"/>
      <c r="AVZ74" s="50"/>
      <c r="AWA74" s="50"/>
      <c r="AWB74" s="50"/>
      <c r="AWC74" s="50"/>
      <c r="AWD74" s="50"/>
      <c r="AWE74" s="50"/>
      <c r="AWF74" s="50"/>
      <c r="AWG74" s="50"/>
      <c r="AWH74" s="50"/>
      <c r="AWI74" s="50"/>
      <c r="AWJ74" s="50"/>
      <c r="AWK74" s="50"/>
      <c r="AWL74" s="50"/>
      <c r="AWM74" s="50"/>
      <c r="AWN74" s="50"/>
      <c r="AWO74" s="50"/>
      <c r="AWP74" s="50"/>
      <c r="AWQ74" s="50"/>
      <c r="AWR74" s="50"/>
      <c r="AWS74" s="50"/>
      <c r="AWT74" s="50"/>
      <c r="AWU74" s="50"/>
      <c r="AWV74" s="50"/>
      <c r="AWW74" s="50"/>
      <c r="AWX74" s="50"/>
      <c r="AWY74" s="50"/>
      <c r="AWZ74" s="50"/>
      <c r="AXA74" s="50"/>
      <c r="AXB74" s="50"/>
      <c r="AXC74" s="50"/>
      <c r="AXD74" s="50"/>
      <c r="AXE74" s="50"/>
      <c r="AXF74" s="50"/>
      <c r="AXG74" s="50"/>
      <c r="AXH74" s="50"/>
      <c r="AXI74" s="50"/>
      <c r="AXJ74" s="50"/>
      <c r="AXK74" s="50"/>
      <c r="AXL74" s="50"/>
      <c r="AXM74" s="50"/>
      <c r="AXN74" s="50"/>
      <c r="AXO74" s="50"/>
      <c r="AXP74" s="50"/>
      <c r="AXQ74" s="50"/>
      <c r="AXR74" s="50"/>
      <c r="AXS74" s="50"/>
      <c r="AXT74" s="50"/>
      <c r="AXU74" s="50"/>
      <c r="AXV74" s="50"/>
      <c r="AXW74" s="50"/>
      <c r="AXX74" s="50"/>
      <c r="AXY74" s="50"/>
      <c r="AXZ74" s="50"/>
      <c r="AYA74" s="50"/>
      <c r="AYB74" s="50"/>
      <c r="AYC74" s="50"/>
      <c r="AYD74" s="50"/>
      <c r="AYE74" s="50"/>
      <c r="AYF74" s="50"/>
      <c r="AYG74" s="50"/>
      <c r="AYH74" s="50"/>
      <c r="AYI74" s="50"/>
      <c r="AYJ74" s="50"/>
      <c r="AYK74" s="50"/>
      <c r="AYL74" s="50"/>
      <c r="AYM74" s="50"/>
      <c r="AYN74" s="50"/>
      <c r="AYO74" s="50"/>
      <c r="AYP74" s="50"/>
      <c r="AYQ74" s="50"/>
      <c r="AYR74" s="50"/>
      <c r="AYS74" s="50"/>
      <c r="AYT74" s="50"/>
      <c r="AYU74" s="50"/>
      <c r="AYV74" s="50"/>
      <c r="AYW74" s="50"/>
      <c r="AYX74" s="50"/>
      <c r="AYY74" s="50"/>
      <c r="AYZ74" s="50"/>
      <c r="AZA74" s="50"/>
      <c r="AZB74" s="50"/>
      <c r="AZC74" s="50"/>
      <c r="AZD74" s="50"/>
      <c r="AZE74" s="50"/>
      <c r="AZF74" s="50"/>
      <c r="AZG74" s="50"/>
      <c r="AZH74" s="50"/>
      <c r="AZI74" s="50"/>
      <c r="AZJ74" s="50"/>
      <c r="AZK74" s="50"/>
      <c r="AZL74" s="50"/>
      <c r="AZM74" s="50"/>
      <c r="AZN74" s="50"/>
      <c r="AZO74" s="50"/>
      <c r="AZP74" s="50"/>
      <c r="AZQ74" s="50"/>
      <c r="AZR74" s="50"/>
      <c r="AZS74" s="50"/>
      <c r="AZT74" s="50"/>
      <c r="AZU74" s="50"/>
      <c r="AZV74" s="50"/>
      <c r="AZW74" s="50"/>
      <c r="AZX74" s="50"/>
      <c r="AZY74" s="50"/>
      <c r="AZZ74" s="50"/>
      <c r="BAA74" s="50"/>
      <c r="BAB74" s="50"/>
      <c r="BAC74" s="50"/>
      <c r="BAD74" s="50"/>
      <c r="BAE74" s="50"/>
      <c r="BAF74" s="50"/>
      <c r="BAG74" s="50"/>
      <c r="BAH74" s="50"/>
      <c r="BAI74" s="50"/>
      <c r="BAJ74" s="50"/>
      <c r="BAK74" s="50"/>
      <c r="BAL74" s="50"/>
      <c r="BAM74" s="50"/>
      <c r="BAN74" s="50"/>
      <c r="BAO74" s="50"/>
      <c r="BAP74" s="50"/>
      <c r="BAQ74" s="50"/>
      <c r="BAR74" s="50"/>
      <c r="BAS74" s="50"/>
      <c r="BAT74" s="50"/>
      <c r="BAU74" s="50"/>
      <c r="BAV74" s="50"/>
      <c r="BAW74" s="50"/>
      <c r="BAX74" s="50"/>
      <c r="BAY74" s="50"/>
      <c r="BAZ74" s="50"/>
      <c r="BBA74" s="50"/>
      <c r="BBB74" s="50"/>
      <c r="BBC74" s="50"/>
      <c r="BBD74" s="50"/>
      <c r="BBE74" s="50"/>
      <c r="BBF74" s="50"/>
      <c r="BBG74" s="50"/>
      <c r="BBH74" s="50"/>
      <c r="BBI74" s="50"/>
      <c r="BBJ74" s="50"/>
      <c r="BBK74" s="50"/>
      <c r="BBL74" s="50"/>
      <c r="BBM74" s="50"/>
      <c r="BBN74" s="50"/>
      <c r="BBO74" s="50"/>
      <c r="BBP74" s="50"/>
      <c r="BBQ74" s="50"/>
      <c r="BBR74" s="50"/>
      <c r="BBS74" s="50"/>
      <c r="BBT74" s="50"/>
      <c r="BBU74" s="50"/>
      <c r="BBV74" s="50"/>
      <c r="BBW74" s="50"/>
      <c r="BBX74" s="50"/>
      <c r="BBY74" s="50"/>
      <c r="BBZ74" s="50"/>
      <c r="BCA74" s="50"/>
      <c r="BCB74" s="50"/>
      <c r="BCC74" s="50"/>
      <c r="BCD74" s="50"/>
      <c r="BCE74" s="50"/>
      <c r="BCF74" s="50"/>
      <c r="BCG74" s="50"/>
      <c r="BCH74" s="50"/>
      <c r="BCI74" s="50"/>
      <c r="BCJ74" s="50"/>
      <c r="BCK74" s="50"/>
      <c r="BCL74" s="50"/>
      <c r="BCM74" s="50"/>
      <c r="BCN74" s="50"/>
      <c r="BCO74" s="50"/>
      <c r="BCP74" s="50"/>
      <c r="BCQ74" s="50"/>
      <c r="BCR74" s="50"/>
      <c r="BCS74" s="50"/>
      <c r="BCT74" s="50"/>
      <c r="BCU74" s="50"/>
      <c r="BCV74" s="50"/>
      <c r="BCW74" s="50"/>
      <c r="BCX74" s="50"/>
      <c r="BCY74" s="50"/>
      <c r="BCZ74" s="50"/>
      <c r="BDA74" s="50"/>
      <c r="BDB74" s="50"/>
      <c r="BDC74" s="50"/>
      <c r="BDD74" s="50"/>
      <c r="BDE74" s="50"/>
      <c r="BDF74" s="50"/>
      <c r="BDG74" s="50"/>
      <c r="BDH74" s="50"/>
      <c r="BDI74" s="50"/>
      <c r="BDJ74" s="50"/>
      <c r="BDK74" s="50"/>
      <c r="BDL74" s="50"/>
      <c r="BDM74" s="50"/>
      <c r="BDN74" s="50"/>
      <c r="BDO74" s="50"/>
      <c r="BDP74" s="50"/>
      <c r="BDQ74" s="50"/>
      <c r="BDR74" s="50"/>
      <c r="BDS74" s="50"/>
      <c r="BDT74" s="50"/>
      <c r="BDU74" s="50"/>
      <c r="BDV74" s="50"/>
      <c r="BDW74" s="50"/>
      <c r="BDX74" s="50"/>
      <c r="BDY74" s="50"/>
      <c r="BDZ74" s="50"/>
      <c r="BEA74" s="50"/>
      <c r="BEB74" s="50"/>
      <c r="BEC74" s="50"/>
      <c r="BED74" s="50"/>
      <c r="BEE74" s="50"/>
      <c r="BEF74" s="50"/>
      <c r="BEG74" s="50"/>
      <c r="BEH74" s="50"/>
      <c r="BEI74" s="50"/>
      <c r="BEJ74" s="50"/>
      <c r="BEK74" s="50"/>
      <c r="BEL74" s="50"/>
      <c r="BEM74" s="50"/>
      <c r="BEN74" s="50"/>
      <c r="BEO74" s="50"/>
      <c r="BEP74" s="50"/>
      <c r="BEQ74" s="50"/>
      <c r="BER74" s="50"/>
      <c r="BES74" s="50"/>
      <c r="BET74" s="50"/>
      <c r="BEU74" s="50"/>
      <c r="BEV74" s="50"/>
      <c r="BEW74" s="50"/>
      <c r="BEX74" s="50"/>
      <c r="BEY74" s="50"/>
      <c r="BEZ74" s="50"/>
      <c r="BFA74" s="50"/>
      <c r="BFB74" s="50"/>
      <c r="BFC74" s="50"/>
      <c r="BFD74" s="50"/>
      <c r="BFE74" s="50"/>
      <c r="BFF74" s="50"/>
      <c r="BFG74" s="50"/>
      <c r="BFH74" s="50"/>
      <c r="BFI74" s="50"/>
      <c r="BFJ74" s="50"/>
      <c r="BFK74" s="50"/>
      <c r="BFL74" s="50"/>
      <c r="BFM74" s="50"/>
      <c r="BFN74" s="50"/>
      <c r="BFO74" s="50"/>
      <c r="BFP74" s="50"/>
      <c r="BFQ74" s="50"/>
      <c r="BFR74" s="50"/>
      <c r="BFS74" s="50"/>
      <c r="BFT74" s="50"/>
      <c r="BFU74" s="50"/>
      <c r="BFV74" s="50"/>
      <c r="BFW74" s="50"/>
      <c r="BFX74" s="50"/>
      <c r="BFY74" s="50"/>
      <c r="BFZ74" s="50"/>
      <c r="BGA74" s="50"/>
      <c r="BGB74" s="50"/>
      <c r="BGC74" s="50"/>
      <c r="BGD74" s="50"/>
      <c r="BGE74" s="50"/>
      <c r="BGF74" s="50"/>
      <c r="BGG74" s="50"/>
      <c r="BGH74" s="50"/>
      <c r="BGI74" s="50"/>
      <c r="BGJ74" s="50"/>
      <c r="BGK74" s="50"/>
      <c r="BGL74" s="50"/>
      <c r="BGM74" s="50"/>
      <c r="BGN74" s="50"/>
      <c r="BGO74" s="50"/>
      <c r="BGP74" s="50"/>
      <c r="BGQ74" s="50"/>
      <c r="BGR74" s="50"/>
      <c r="BGS74" s="50"/>
      <c r="BGT74" s="50"/>
      <c r="BGU74" s="50"/>
      <c r="BGV74" s="50"/>
      <c r="BGW74" s="50"/>
      <c r="BGX74" s="50"/>
      <c r="BGY74" s="50"/>
      <c r="BGZ74" s="50"/>
      <c r="BHA74" s="50"/>
      <c r="BHB74" s="50"/>
      <c r="BHC74" s="50"/>
      <c r="BHD74" s="50"/>
      <c r="BHE74" s="50"/>
      <c r="BHF74" s="50"/>
      <c r="BHG74" s="50"/>
      <c r="BHH74" s="50"/>
      <c r="BHI74" s="50"/>
      <c r="BHJ74" s="50"/>
      <c r="BHK74" s="50"/>
      <c r="BHL74" s="50"/>
      <c r="BHM74" s="50"/>
      <c r="BHN74" s="50"/>
      <c r="BHO74" s="50"/>
      <c r="BHP74" s="50"/>
      <c r="BHQ74" s="50"/>
      <c r="BHR74" s="50"/>
      <c r="BHS74" s="50"/>
      <c r="BHT74" s="50"/>
      <c r="BHU74" s="50"/>
      <c r="BHV74" s="50"/>
      <c r="BHW74" s="50"/>
      <c r="BHX74" s="50"/>
      <c r="BHY74" s="50"/>
      <c r="BHZ74" s="50"/>
      <c r="BIA74" s="50"/>
      <c r="BIB74" s="50"/>
      <c r="BIC74" s="50"/>
      <c r="BID74" s="50"/>
      <c r="BIE74" s="50"/>
      <c r="BIF74" s="50"/>
      <c r="BIG74" s="50"/>
      <c r="BIH74" s="50"/>
      <c r="BII74" s="50"/>
      <c r="BIJ74" s="50"/>
      <c r="BIK74" s="50"/>
      <c r="BIL74" s="50"/>
      <c r="BIM74" s="50"/>
      <c r="BIN74" s="50"/>
      <c r="BIO74" s="50"/>
      <c r="BIP74" s="50"/>
      <c r="BIQ74" s="50"/>
      <c r="BIR74" s="50"/>
      <c r="BIS74" s="50"/>
      <c r="BIT74" s="50"/>
      <c r="BIU74" s="50"/>
      <c r="BIV74" s="50"/>
      <c r="BIW74" s="50"/>
      <c r="BIX74" s="50"/>
      <c r="BIY74" s="50"/>
      <c r="BIZ74" s="50"/>
      <c r="BJA74" s="50"/>
      <c r="BJB74" s="50"/>
      <c r="BJC74" s="50"/>
      <c r="BJD74" s="50"/>
      <c r="BJE74" s="50"/>
      <c r="BJF74" s="50"/>
      <c r="BJG74" s="50"/>
      <c r="BJH74" s="50"/>
      <c r="BJI74" s="50"/>
      <c r="BJJ74" s="50"/>
      <c r="BJK74" s="50"/>
      <c r="BJL74" s="50"/>
      <c r="BJM74" s="50"/>
      <c r="BJN74" s="50"/>
      <c r="BJO74" s="50"/>
      <c r="BJP74" s="50"/>
      <c r="BJQ74" s="50"/>
      <c r="BJR74" s="50"/>
      <c r="BJS74" s="50"/>
      <c r="BJT74" s="50"/>
      <c r="BJU74" s="50"/>
      <c r="BJV74" s="50"/>
      <c r="BJW74" s="50"/>
      <c r="BJX74" s="50"/>
      <c r="BJY74" s="50"/>
      <c r="BJZ74" s="50"/>
      <c r="BKA74" s="50"/>
      <c r="BKB74" s="50"/>
      <c r="BKC74" s="50"/>
      <c r="BKD74" s="50"/>
      <c r="BKE74" s="50"/>
      <c r="BKF74" s="50"/>
      <c r="BKG74" s="50"/>
      <c r="BKH74" s="50"/>
      <c r="BKI74" s="50"/>
      <c r="BKJ74" s="50"/>
      <c r="BKK74" s="50"/>
      <c r="BKL74" s="50"/>
      <c r="BKM74" s="50"/>
      <c r="BKN74" s="50"/>
      <c r="BKO74" s="50"/>
      <c r="BKP74" s="50"/>
      <c r="BKQ74" s="50"/>
      <c r="BKR74" s="50"/>
      <c r="BKS74" s="50"/>
      <c r="BKT74" s="50"/>
      <c r="BKU74" s="50"/>
      <c r="BKV74" s="50"/>
      <c r="BKW74" s="50"/>
      <c r="BKX74" s="50"/>
      <c r="BKY74" s="50"/>
      <c r="BKZ74" s="50"/>
      <c r="BLA74" s="50"/>
      <c r="BLB74" s="50"/>
      <c r="BLC74" s="50"/>
      <c r="BLD74" s="50"/>
      <c r="BLE74" s="50"/>
      <c r="BLF74" s="50"/>
      <c r="BLG74" s="50"/>
      <c r="BLH74" s="50"/>
      <c r="BLI74" s="50"/>
      <c r="BLJ74" s="50"/>
      <c r="BLK74" s="50"/>
      <c r="BLL74" s="50"/>
      <c r="BLM74" s="50"/>
      <c r="BLN74" s="50"/>
      <c r="BLO74" s="50"/>
      <c r="BLP74" s="50"/>
      <c r="BLQ74" s="50"/>
      <c r="BLR74" s="50"/>
      <c r="BLS74" s="50"/>
      <c r="BLT74" s="50"/>
      <c r="BLU74" s="50"/>
      <c r="BLV74" s="50"/>
      <c r="BLW74" s="50"/>
      <c r="BLX74" s="50"/>
      <c r="BLY74" s="50"/>
      <c r="BLZ74" s="50"/>
      <c r="BMA74" s="50"/>
      <c r="BMB74" s="50"/>
      <c r="BMC74" s="50"/>
      <c r="BMD74" s="50"/>
      <c r="BME74" s="50"/>
      <c r="BMF74" s="50"/>
      <c r="BMG74" s="50"/>
      <c r="BMH74" s="50"/>
      <c r="BMI74" s="50"/>
      <c r="BMJ74" s="50"/>
      <c r="BMK74" s="50"/>
      <c r="BML74" s="50"/>
      <c r="BMM74" s="50"/>
      <c r="BMN74" s="50"/>
      <c r="BMO74" s="50"/>
      <c r="BMP74" s="50"/>
      <c r="BMQ74" s="50"/>
      <c r="BMR74" s="50"/>
      <c r="BMS74" s="50"/>
      <c r="BMT74" s="50"/>
      <c r="BMU74" s="50"/>
      <c r="BMV74" s="50"/>
      <c r="BMW74" s="50"/>
      <c r="BMX74" s="50"/>
      <c r="BMY74" s="50"/>
      <c r="BMZ74" s="50"/>
      <c r="BNA74" s="50"/>
      <c r="BNB74" s="50"/>
      <c r="BNC74" s="50"/>
      <c r="BND74" s="50"/>
      <c r="BNE74" s="50"/>
      <c r="BNF74" s="50"/>
      <c r="BNG74" s="50"/>
      <c r="BNH74" s="50"/>
      <c r="BNI74" s="50"/>
      <c r="BNJ74" s="50"/>
      <c r="BNK74" s="50"/>
      <c r="BNL74" s="50"/>
      <c r="BNM74" s="50"/>
      <c r="BNN74" s="50"/>
      <c r="BNO74" s="50"/>
      <c r="BNP74" s="50"/>
      <c r="BNQ74" s="50"/>
      <c r="BNR74" s="50"/>
      <c r="BNS74" s="50"/>
      <c r="BNT74" s="50"/>
      <c r="BNU74" s="50"/>
      <c r="BNV74" s="50"/>
      <c r="BNW74" s="50"/>
      <c r="BNX74" s="50"/>
      <c r="BNY74" s="50"/>
      <c r="BNZ74" s="50"/>
      <c r="BOA74" s="50"/>
      <c r="BOB74" s="50"/>
      <c r="BOC74" s="50"/>
      <c r="BOD74" s="50"/>
      <c r="BOE74" s="50"/>
      <c r="BOF74" s="50"/>
      <c r="BOG74" s="50"/>
      <c r="BOH74" s="50"/>
      <c r="BOI74" s="50"/>
      <c r="BOJ74" s="50"/>
      <c r="BOK74" s="50"/>
      <c r="BOL74" s="50"/>
      <c r="BOM74" s="50"/>
      <c r="BON74" s="50"/>
      <c r="BOO74" s="50"/>
      <c r="BOP74" s="50"/>
      <c r="BOQ74" s="50"/>
      <c r="BOR74" s="50"/>
      <c r="BOS74" s="50"/>
      <c r="BOT74" s="50"/>
      <c r="BOU74" s="50"/>
      <c r="BOV74" s="50"/>
      <c r="BOW74" s="50"/>
      <c r="BOX74" s="50"/>
      <c r="BOY74" s="50"/>
      <c r="BOZ74" s="50"/>
      <c r="BPA74" s="50"/>
      <c r="BPB74" s="50"/>
      <c r="BPC74" s="50"/>
      <c r="BPD74" s="50"/>
      <c r="BPE74" s="50"/>
      <c r="BPF74" s="50"/>
      <c r="BPG74" s="50"/>
      <c r="BPH74" s="50"/>
      <c r="BPI74" s="50"/>
      <c r="BPJ74" s="50"/>
      <c r="BPK74" s="50"/>
      <c r="BPL74" s="50"/>
      <c r="BPM74" s="50"/>
      <c r="BPN74" s="50"/>
      <c r="BPO74" s="50"/>
      <c r="BPP74" s="50"/>
      <c r="BPQ74" s="50"/>
      <c r="BPR74" s="50"/>
      <c r="BPS74" s="50"/>
      <c r="BPT74" s="50"/>
      <c r="BPU74" s="50"/>
      <c r="BPV74" s="50"/>
      <c r="BPW74" s="50"/>
      <c r="BPX74" s="50"/>
      <c r="BPY74" s="50"/>
      <c r="BPZ74" s="50"/>
      <c r="BQA74" s="50"/>
      <c r="BQB74" s="50"/>
      <c r="BQC74" s="50"/>
      <c r="BQD74" s="50"/>
      <c r="BQE74" s="50"/>
      <c r="BQF74" s="50"/>
      <c r="BQG74" s="50"/>
      <c r="BQH74" s="50"/>
      <c r="BQI74" s="50"/>
      <c r="BQJ74" s="50"/>
      <c r="BQK74" s="50"/>
      <c r="BQL74" s="50"/>
      <c r="BQM74" s="50"/>
      <c r="BQN74" s="50"/>
      <c r="BQO74" s="50"/>
      <c r="BQP74" s="50"/>
      <c r="BQQ74" s="50"/>
      <c r="BQR74" s="50"/>
      <c r="BQS74" s="50"/>
      <c r="BQT74" s="50"/>
      <c r="BQU74" s="50"/>
      <c r="BQV74" s="50"/>
      <c r="BQW74" s="50"/>
      <c r="BQX74" s="50"/>
      <c r="BQY74" s="50"/>
      <c r="BQZ74" s="50"/>
      <c r="BRA74" s="50"/>
      <c r="BRB74" s="50"/>
      <c r="BRC74" s="50"/>
      <c r="BRD74" s="50"/>
      <c r="BRE74" s="50"/>
      <c r="BRF74" s="50"/>
      <c r="BRG74" s="50"/>
      <c r="BRH74" s="50"/>
      <c r="BRI74" s="50"/>
      <c r="BRJ74" s="50"/>
      <c r="BRK74" s="50"/>
      <c r="BRL74" s="50"/>
      <c r="BRM74" s="50"/>
      <c r="BRN74" s="50"/>
      <c r="BRO74" s="50"/>
      <c r="BRP74" s="50"/>
      <c r="BRQ74" s="50"/>
      <c r="BRR74" s="50"/>
      <c r="BRS74" s="50"/>
      <c r="BRT74" s="50"/>
      <c r="BRU74" s="50"/>
      <c r="BRV74" s="50"/>
      <c r="BRW74" s="50"/>
      <c r="BRX74" s="50"/>
      <c r="BRY74" s="50"/>
      <c r="BRZ74" s="50"/>
      <c r="BSA74" s="50"/>
      <c r="BSB74" s="50"/>
      <c r="BSC74" s="50"/>
      <c r="BSD74" s="50"/>
      <c r="BSE74" s="50"/>
      <c r="BSF74" s="50"/>
      <c r="BSG74" s="50"/>
      <c r="BSH74" s="50"/>
      <c r="BSI74" s="50"/>
      <c r="BSJ74" s="50"/>
      <c r="BSK74" s="50"/>
      <c r="BSL74" s="50"/>
      <c r="BSM74" s="50"/>
      <c r="BSN74" s="50"/>
      <c r="BSO74" s="50"/>
      <c r="BSP74" s="50"/>
      <c r="BSQ74" s="50"/>
      <c r="BSR74" s="50"/>
      <c r="BSS74" s="50"/>
      <c r="BST74" s="50"/>
      <c r="BSU74" s="50"/>
      <c r="BSV74" s="50"/>
      <c r="BSW74" s="50"/>
      <c r="BSX74" s="50"/>
      <c r="BSY74" s="50"/>
      <c r="BSZ74" s="50"/>
      <c r="BTA74" s="50"/>
      <c r="BTB74" s="50"/>
      <c r="BTC74" s="50"/>
      <c r="BTD74" s="50"/>
      <c r="BTE74" s="50"/>
      <c r="BTF74" s="50"/>
      <c r="BTG74" s="50"/>
      <c r="BTH74" s="50"/>
      <c r="BTI74" s="50"/>
      <c r="BTJ74" s="50"/>
      <c r="BTK74" s="50"/>
      <c r="BTL74" s="50"/>
      <c r="BTM74" s="50"/>
      <c r="BTN74" s="50"/>
      <c r="BTO74" s="50"/>
      <c r="BTP74" s="50"/>
      <c r="BTQ74" s="50"/>
      <c r="BTR74" s="50"/>
      <c r="BTS74" s="50"/>
      <c r="BTT74" s="50"/>
      <c r="BTU74" s="50"/>
      <c r="BTV74" s="50"/>
      <c r="BTW74" s="50"/>
      <c r="BTX74" s="50"/>
      <c r="BTY74" s="50"/>
      <c r="BTZ74" s="50"/>
      <c r="BUA74" s="50"/>
      <c r="BUB74" s="50"/>
      <c r="BUC74" s="50"/>
      <c r="BUD74" s="50"/>
      <c r="BUE74" s="50"/>
      <c r="BUF74" s="50"/>
      <c r="BUG74" s="50"/>
      <c r="BUH74" s="50"/>
      <c r="BUI74" s="50"/>
      <c r="BUJ74" s="50"/>
      <c r="BUK74" s="50"/>
      <c r="BUL74" s="50"/>
      <c r="BUM74" s="50"/>
      <c r="BUN74" s="50"/>
      <c r="BUO74" s="50"/>
      <c r="BUP74" s="50"/>
      <c r="BUQ74" s="50"/>
      <c r="BUR74" s="50"/>
      <c r="BUS74" s="50"/>
      <c r="BUT74" s="50"/>
      <c r="BUU74" s="50"/>
      <c r="BUV74" s="50"/>
      <c r="BUW74" s="50"/>
      <c r="BUX74" s="50"/>
      <c r="BUY74" s="50"/>
      <c r="BUZ74" s="50"/>
      <c r="BVA74" s="50"/>
      <c r="BVB74" s="50"/>
      <c r="BVC74" s="50"/>
      <c r="BVD74" s="50"/>
      <c r="BVE74" s="50"/>
      <c r="BVF74" s="50"/>
      <c r="BVG74" s="50"/>
      <c r="BVH74" s="50"/>
      <c r="BVI74" s="50"/>
      <c r="BVJ74" s="50"/>
      <c r="BVK74" s="50"/>
      <c r="BVL74" s="50"/>
      <c r="BVM74" s="50"/>
      <c r="BVN74" s="50"/>
      <c r="BVO74" s="50"/>
      <c r="BVP74" s="50"/>
      <c r="BVQ74" s="50"/>
      <c r="BVR74" s="50"/>
      <c r="BVS74" s="50"/>
      <c r="BVT74" s="50"/>
      <c r="BVU74" s="50"/>
      <c r="BVV74" s="50"/>
      <c r="BVW74" s="50"/>
      <c r="BVX74" s="50"/>
      <c r="BVY74" s="50"/>
      <c r="BVZ74" s="50"/>
      <c r="BWA74" s="50"/>
      <c r="BWB74" s="50"/>
      <c r="BWC74" s="50"/>
      <c r="BWD74" s="50"/>
      <c r="BWE74" s="50"/>
      <c r="BWF74" s="50"/>
      <c r="BWG74" s="50"/>
      <c r="BWH74" s="50"/>
      <c r="BWI74" s="50"/>
      <c r="BWJ74" s="50"/>
      <c r="BWK74" s="50"/>
    </row>
    <row r="75" spans="1:1961">
      <c r="A75" s="6" t="s">
        <v>121</v>
      </c>
      <c r="B75" s="75" t="s">
        <v>122</v>
      </c>
      <c r="C75" s="141" t="s">
        <v>203</v>
      </c>
      <c r="D75" s="141" t="s">
        <v>203</v>
      </c>
      <c r="E75" s="141" t="s">
        <v>203</v>
      </c>
      <c r="F75" s="141" t="s">
        <v>203</v>
      </c>
      <c r="G75" s="141" t="s">
        <v>203</v>
      </c>
      <c r="H75" s="141" t="s">
        <v>203</v>
      </c>
      <c r="I75" s="141" t="s">
        <v>203</v>
      </c>
      <c r="J75" s="141" t="s">
        <v>203</v>
      </c>
      <c r="K75" s="141" t="s">
        <v>203</v>
      </c>
      <c r="L75" s="141" t="s">
        <v>203</v>
      </c>
      <c r="M75" s="141" t="s">
        <v>203</v>
      </c>
      <c r="N75" s="141" t="s">
        <v>203</v>
      </c>
      <c r="O75" s="141" t="s">
        <v>203</v>
      </c>
      <c r="P75" s="141" t="s">
        <v>203</v>
      </c>
      <c r="Q75" s="141" t="s">
        <v>203</v>
      </c>
      <c r="R75" s="141" t="s">
        <v>203</v>
      </c>
      <c r="S75" s="141" t="s">
        <v>203</v>
      </c>
      <c r="T75" s="141" t="s">
        <v>203</v>
      </c>
      <c r="U75" s="141" t="s">
        <v>203</v>
      </c>
      <c r="V75" s="141" t="s">
        <v>203</v>
      </c>
      <c r="W75" s="141" t="s">
        <v>203</v>
      </c>
      <c r="X75" s="141" t="s">
        <v>203</v>
      </c>
      <c r="Y75" s="141" t="s">
        <v>203</v>
      </c>
      <c r="Z75" s="141" t="s">
        <v>203</v>
      </c>
      <c r="AA75" s="141" t="s">
        <v>203</v>
      </c>
      <c r="AB75" s="141" t="s">
        <v>203</v>
      </c>
      <c r="AC75" s="141" t="s">
        <v>203</v>
      </c>
      <c r="AD75" s="141" t="s">
        <v>203</v>
      </c>
      <c r="AE75" s="141" t="s">
        <v>203</v>
      </c>
      <c r="AF75" s="141" t="s">
        <v>203</v>
      </c>
      <c r="AG75" s="141" t="s">
        <v>203</v>
      </c>
      <c r="AH75" s="141" t="s">
        <v>203</v>
      </c>
      <c r="AI75" s="141" t="s">
        <v>203</v>
      </c>
      <c r="AJ75" s="141" t="s">
        <v>203</v>
      </c>
      <c r="AK75" s="141" t="s">
        <v>203</v>
      </c>
      <c r="AL75" s="141" t="s">
        <v>203</v>
      </c>
    </row>
    <row r="76" spans="1:1961"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1:1961"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</sheetData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ageMargins left="0.22" right="0.16" top="0.74803149606299213" bottom="0.33" header="0.31496062992125984" footer="0.15"/>
  <pageSetup paperSize="9" scale="35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BWK77"/>
  <sheetViews>
    <sheetView topLeftCell="B3" zoomScale="80" zoomScaleNormal="80" workbookViewId="0">
      <selection activeCell="V50" sqref="V50"/>
    </sheetView>
  </sheetViews>
  <sheetFormatPr baseColWidth="10" defaultColWidth="9.1640625" defaultRowHeight="16" outlineLevelRow="1"/>
  <cols>
    <col min="1" max="1" width="13.33203125" style="274" customWidth="1"/>
    <col min="2" max="2" width="67.1640625" style="274" customWidth="1"/>
    <col min="3" max="3" width="15.83203125" style="274" customWidth="1"/>
    <col min="4" max="4" width="20.5" style="274" customWidth="1"/>
    <col min="5" max="5" width="7" style="274" customWidth="1"/>
    <col min="6" max="10" width="6.83203125" style="274" customWidth="1"/>
    <col min="11" max="11" width="20.5" style="274" customWidth="1"/>
    <col min="12" max="17" width="6.83203125" style="274" customWidth="1"/>
    <col min="18" max="18" width="20.5" style="274" customWidth="1"/>
    <col min="19" max="24" width="6.83203125" style="274" customWidth="1"/>
    <col min="25" max="25" width="20.5" style="274" customWidth="1"/>
    <col min="26" max="31" width="6.83203125" style="274" customWidth="1"/>
    <col min="32" max="32" width="20.5" style="274" customWidth="1"/>
    <col min="33" max="38" width="6.83203125" style="274" customWidth="1"/>
    <col min="39" max="16384" width="9.1640625" style="274"/>
  </cols>
  <sheetData>
    <row r="1" spans="1:38" ht="18">
      <c r="AL1" s="151" t="s">
        <v>346</v>
      </c>
    </row>
    <row r="2" spans="1:38" ht="18">
      <c r="AL2" s="153" t="s">
        <v>0</v>
      </c>
    </row>
    <row r="3" spans="1:38" ht="18">
      <c r="AL3" s="153" t="s">
        <v>1</v>
      </c>
    </row>
    <row r="4" spans="1:38" ht="18">
      <c r="A4" s="431" t="s">
        <v>347</v>
      </c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1"/>
      <c r="AH4" s="431"/>
      <c r="AI4" s="431"/>
      <c r="AJ4" s="431"/>
      <c r="AK4" s="431"/>
      <c r="AL4" s="431"/>
    </row>
    <row r="5" spans="1:38" ht="18">
      <c r="A5" s="380" t="s">
        <v>637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1:38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</row>
    <row r="7" spans="1:38" ht="18">
      <c r="A7" s="374" t="s">
        <v>631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</row>
    <row r="8" spans="1:38">
      <c r="A8" s="377" t="s">
        <v>3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</row>
    <row r="9" spans="1:38">
      <c r="A9" s="267"/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</row>
    <row r="10" spans="1:38">
      <c r="A10" s="376" t="s">
        <v>638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</row>
    <row r="11" spans="1:38" ht="18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</row>
    <row r="12" spans="1:38" ht="18">
      <c r="A12" s="422" t="s">
        <v>327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</row>
    <row r="13" spans="1:38">
      <c r="A13" s="423" t="s">
        <v>5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23"/>
      <c r="AF13" s="423"/>
      <c r="AG13" s="423"/>
      <c r="AH13" s="423"/>
      <c r="AI13" s="423"/>
      <c r="AJ13" s="423"/>
      <c r="AK13" s="423"/>
      <c r="AL13" s="423"/>
    </row>
    <row r="14" spans="1:38">
      <c r="A14" s="424"/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</row>
    <row r="15" spans="1:38">
      <c r="A15" s="415" t="s">
        <v>6</v>
      </c>
      <c r="B15" s="415" t="s">
        <v>7</v>
      </c>
      <c r="C15" s="415" t="s">
        <v>8</v>
      </c>
      <c r="D15" s="419" t="s">
        <v>386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</row>
    <row r="16" spans="1:38">
      <c r="A16" s="415"/>
      <c r="B16" s="415"/>
      <c r="C16" s="415"/>
      <c r="D16" s="419" t="s">
        <v>348</v>
      </c>
      <c r="E16" s="419"/>
      <c r="F16" s="419"/>
      <c r="G16" s="419"/>
      <c r="H16" s="419"/>
      <c r="I16" s="419"/>
      <c r="J16" s="419"/>
      <c r="K16" s="419" t="s">
        <v>349</v>
      </c>
      <c r="L16" s="419"/>
      <c r="M16" s="419"/>
      <c r="N16" s="419"/>
      <c r="O16" s="419"/>
      <c r="P16" s="419"/>
      <c r="Q16" s="419"/>
      <c r="R16" s="419" t="s">
        <v>350</v>
      </c>
      <c r="S16" s="419"/>
      <c r="T16" s="419"/>
      <c r="U16" s="419"/>
      <c r="V16" s="419"/>
      <c r="W16" s="419"/>
      <c r="X16" s="419"/>
      <c r="Y16" s="419" t="s">
        <v>351</v>
      </c>
      <c r="Z16" s="419"/>
      <c r="AA16" s="419"/>
      <c r="AB16" s="419"/>
      <c r="AC16" s="419"/>
      <c r="AD16" s="419"/>
      <c r="AE16" s="419"/>
      <c r="AF16" s="415" t="s">
        <v>387</v>
      </c>
      <c r="AG16" s="415"/>
      <c r="AH16" s="415"/>
      <c r="AI16" s="415"/>
      <c r="AJ16" s="415"/>
      <c r="AK16" s="415"/>
      <c r="AL16" s="415"/>
    </row>
    <row r="17" spans="1:1961" ht="32">
      <c r="A17" s="415"/>
      <c r="B17" s="415"/>
      <c r="C17" s="415"/>
      <c r="D17" s="277" t="s">
        <v>248</v>
      </c>
      <c r="E17" s="419" t="s">
        <v>249</v>
      </c>
      <c r="F17" s="419"/>
      <c r="G17" s="419"/>
      <c r="H17" s="419"/>
      <c r="I17" s="419"/>
      <c r="J17" s="419"/>
      <c r="K17" s="277" t="s">
        <v>248</v>
      </c>
      <c r="L17" s="415" t="s">
        <v>249</v>
      </c>
      <c r="M17" s="415"/>
      <c r="N17" s="415"/>
      <c r="O17" s="415"/>
      <c r="P17" s="415"/>
      <c r="Q17" s="415"/>
      <c r="R17" s="277" t="s">
        <v>248</v>
      </c>
      <c r="S17" s="415" t="s">
        <v>249</v>
      </c>
      <c r="T17" s="415"/>
      <c r="U17" s="415"/>
      <c r="V17" s="415"/>
      <c r="W17" s="415"/>
      <c r="X17" s="415"/>
      <c r="Y17" s="277" t="s">
        <v>248</v>
      </c>
      <c r="Z17" s="415" t="s">
        <v>249</v>
      </c>
      <c r="AA17" s="415"/>
      <c r="AB17" s="415"/>
      <c r="AC17" s="415"/>
      <c r="AD17" s="415"/>
      <c r="AE17" s="415"/>
      <c r="AF17" s="277" t="s">
        <v>248</v>
      </c>
      <c r="AG17" s="415" t="s">
        <v>249</v>
      </c>
      <c r="AH17" s="415"/>
      <c r="AI17" s="415"/>
      <c r="AJ17" s="415"/>
      <c r="AK17" s="415"/>
      <c r="AL17" s="415"/>
    </row>
    <row r="18" spans="1:1961" ht="65">
      <c r="A18" s="415"/>
      <c r="B18" s="415"/>
      <c r="C18" s="415"/>
      <c r="D18" s="272" t="s">
        <v>250</v>
      </c>
      <c r="E18" s="272" t="s">
        <v>250</v>
      </c>
      <c r="F18" s="53" t="s">
        <v>251</v>
      </c>
      <c r="G18" s="53" t="s">
        <v>252</v>
      </c>
      <c r="H18" s="53" t="s">
        <v>253</v>
      </c>
      <c r="I18" s="53" t="s">
        <v>254</v>
      </c>
      <c r="J18" s="53" t="s">
        <v>255</v>
      </c>
      <c r="K18" s="272" t="s">
        <v>250</v>
      </c>
      <c r="L18" s="272" t="s">
        <v>250</v>
      </c>
      <c r="M18" s="53" t="s">
        <v>251</v>
      </c>
      <c r="N18" s="53" t="s">
        <v>252</v>
      </c>
      <c r="O18" s="53" t="s">
        <v>253</v>
      </c>
      <c r="P18" s="53" t="s">
        <v>254</v>
      </c>
      <c r="Q18" s="53" t="s">
        <v>255</v>
      </c>
      <c r="R18" s="272" t="s">
        <v>250</v>
      </c>
      <c r="S18" s="272" t="s">
        <v>250</v>
      </c>
      <c r="T18" s="53" t="s">
        <v>251</v>
      </c>
      <c r="U18" s="53" t="s">
        <v>252</v>
      </c>
      <c r="V18" s="53" t="s">
        <v>253</v>
      </c>
      <c r="W18" s="53" t="s">
        <v>254</v>
      </c>
      <c r="X18" s="53" t="s">
        <v>255</v>
      </c>
      <c r="Y18" s="272" t="s">
        <v>250</v>
      </c>
      <c r="Z18" s="272" t="s">
        <v>250</v>
      </c>
      <c r="AA18" s="53" t="s">
        <v>251</v>
      </c>
      <c r="AB18" s="53" t="s">
        <v>252</v>
      </c>
      <c r="AC18" s="53" t="s">
        <v>253</v>
      </c>
      <c r="AD18" s="53" t="s">
        <v>254</v>
      </c>
      <c r="AE18" s="53" t="s">
        <v>255</v>
      </c>
      <c r="AF18" s="272" t="s">
        <v>250</v>
      </c>
      <c r="AG18" s="272" t="s">
        <v>250</v>
      </c>
      <c r="AH18" s="53" t="s">
        <v>251</v>
      </c>
      <c r="AI18" s="53" t="s">
        <v>252</v>
      </c>
      <c r="AJ18" s="53" t="s">
        <v>253</v>
      </c>
      <c r="AK18" s="53" t="s">
        <v>254</v>
      </c>
      <c r="AL18" s="53" t="s">
        <v>255</v>
      </c>
    </row>
    <row r="19" spans="1:1961">
      <c r="A19" s="276">
        <v>1</v>
      </c>
      <c r="B19" s="276">
        <v>2</v>
      </c>
      <c r="C19" s="276">
        <v>3</v>
      </c>
      <c r="D19" s="54" t="s">
        <v>352</v>
      </c>
      <c r="E19" s="54" t="s">
        <v>353</v>
      </c>
      <c r="F19" s="54" t="s">
        <v>354</v>
      </c>
      <c r="G19" s="54" t="s">
        <v>355</v>
      </c>
      <c r="H19" s="54" t="s">
        <v>356</v>
      </c>
      <c r="I19" s="54" t="s">
        <v>357</v>
      </c>
      <c r="J19" s="54" t="s">
        <v>358</v>
      </c>
      <c r="K19" s="54" t="s">
        <v>359</v>
      </c>
      <c r="L19" s="54" t="s">
        <v>360</v>
      </c>
      <c r="M19" s="54" t="s">
        <v>361</v>
      </c>
      <c r="N19" s="54" t="s">
        <v>362</v>
      </c>
      <c r="O19" s="54" t="s">
        <v>363</v>
      </c>
      <c r="P19" s="54" t="s">
        <v>364</v>
      </c>
      <c r="Q19" s="54" t="s">
        <v>365</v>
      </c>
      <c r="R19" s="54" t="s">
        <v>366</v>
      </c>
      <c r="S19" s="54" t="s">
        <v>367</v>
      </c>
      <c r="T19" s="54" t="s">
        <v>368</v>
      </c>
      <c r="U19" s="54" t="s">
        <v>369</v>
      </c>
      <c r="V19" s="54" t="s">
        <v>370</v>
      </c>
      <c r="W19" s="54" t="s">
        <v>371</v>
      </c>
      <c r="X19" s="54" t="s">
        <v>372</v>
      </c>
      <c r="Y19" s="54" t="s">
        <v>373</v>
      </c>
      <c r="Z19" s="54" t="s">
        <v>374</v>
      </c>
      <c r="AA19" s="54" t="s">
        <v>375</v>
      </c>
      <c r="AB19" s="54" t="s">
        <v>376</v>
      </c>
      <c r="AC19" s="54" t="s">
        <v>377</v>
      </c>
      <c r="AD19" s="54" t="s">
        <v>378</v>
      </c>
      <c r="AE19" s="54" t="s">
        <v>379</v>
      </c>
      <c r="AF19" s="54" t="s">
        <v>380</v>
      </c>
      <c r="AG19" s="54" t="s">
        <v>381</v>
      </c>
      <c r="AH19" s="54" t="s">
        <v>382</v>
      </c>
      <c r="AI19" s="54" t="s">
        <v>383</v>
      </c>
      <c r="AJ19" s="54" t="s">
        <v>326</v>
      </c>
      <c r="AK19" s="54" t="s">
        <v>384</v>
      </c>
      <c r="AL19" s="54" t="s">
        <v>385</v>
      </c>
    </row>
    <row r="20" spans="1:1961">
      <c r="A20" s="265"/>
      <c r="B20" s="27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1961" s="30" customFormat="1">
      <c r="A21" s="172" t="s">
        <v>30</v>
      </c>
      <c r="B21" s="173" t="s">
        <v>31</v>
      </c>
      <c r="C21" s="212" t="s">
        <v>203</v>
      </c>
      <c r="D21" s="242">
        <f>D30+D50+D73</f>
        <v>0</v>
      </c>
      <c r="E21" s="242">
        <f>E30+E50+E73</f>
        <v>0</v>
      </c>
      <c r="F21" s="242">
        <f t="shared" ref="F21:J21" si="0">F30+F50+F73</f>
        <v>0</v>
      </c>
      <c r="G21" s="242">
        <f t="shared" si="0"/>
        <v>0</v>
      </c>
      <c r="H21" s="242">
        <f t="shared" si="0"/>
        <v>0</v>
      </c>
      <c r="I21" s="242">
        <f t="shared" si="0"/>
        <v>0</v>
      </c>
      <c r="J21" s="242">
        <f t="shared" si="0"/>
        <v>0</v>
      </c>
      <c r="K21" s="212" t="s">
        <v>203</v>
      </c>
      <c r="L21" s="242">
        <f>L30+L50+L73</f>
        <v>0</v>
      </c>
      <c r="M21" s="242">
        <f t="shared" ref="M21:Q21" si="1">M30+M50+M73</f>
        <v>0</v>
      </c>
      <c r="N21" s="242">
        <f t="shared" si="1"/>
        <v>0</v>
      </c>
      <c r="O21" s="242">
        <f t="shared" si="1"/>
        <v>0</v>
      </c>
      <c r="P21" s="242">
        <f t="shared" si="1"/>
        <v>0</v>
      </c>
      <c r="Q21" s="242">
        <f t="shared" si="1"/>
        <v>0</v>
      </c>
      <c r="R21" s="212" t="s">
        <v>203</v>
      </c>
      <c r="S21" s="242">
        <f>S30+S50+S73</f>
        <v>4.7832627118644071</v>
      </c>
      <c r="T21" s="242">
        <f t="shared" ref="T21:X21" si="2">T30+T50+T73</f>
        <v>0</v>
      </c>
      <c r="U21" s="242">
        <f t="shared" si="2"/>
        <v>0</v>
      </c>
      <c r="V21" s="242">
        <f t="shared" si="2"/>
        <v>1.65</v>
      </c>
      <c r="W21" s="242">
        <f t="shared" si="2"/>
        <v>0</v>
      </c>
      <c r="X21" s="242">
        <f t="shared" si="2"/>
        <v>0</v>
      </c>
      <c r="Y21" s="212" t="s">
        <v>203</v>
      </c>
      <c r="Z21" s="242">
        <f>Z30+Z50+Z73</f>
        <v>0</v>
      </c>
      <c r="AA21" s="242">
        <f t="shared" ref="AA21:AE21" si="3">AA30+AA50+AA73</f>
        <v>0</v>
      </c>
      <c r="AB21" s="242">
        <f t="shared" si="3"/>
        <v>0</v>
      </c>
      <c r="AC21" s="242">
        <f t="shared" si="3"/>
        <v>0</v>
      </c>
      <c r="AD21" s="242">
        <f t="shared" si="3"/>
        <v>0</v>
      </c>
      <c r="AE21" s="242">
        <f t="shared" si="3"/>
        <v>0</v>
      </c>
      <c r="AF21" s="212" t="s">
        <v>203</v>
      </c>
      <c r="AG21" s="242">
        <f>AG30+AG50+AG73</f>
        <v>4.7832627118644071</v>
      </c>
      <c r="AH21" s="242">
        <f t="shared" ref="AH21:AL21" si="4">AH30+AH50+AH73</f>
        <v>0</v>
      </c>
      <c r="AI21" s="242">
        <f t="shared" si="4"/>
        <v>0</v>
      </c>
      <c r="AJ21" s="242">
        <f t="shared" si="4"/>
        <v>1.65</v>
      </c>
      <c r="AK21" s="242">
        <f t="shared" si="4"/>
        <v>0</v>
      </c>
      <c r="AL21" s="242">
        <f t="shared" si="4"/>
        <v>0</v>
      </c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  <c r="FF21" s="274"/>
      <c r="FG21" s="274"/>
      <c r="FH21" s="274"/>
      <c r="FI21" s="274"/>
      <c r="FJ21" s="274"/>
      <c r="FK21" s="274"/>
      <c r="FL21" s="274"/>
      <c r="FM21" s="274"/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A21" s="274"/>
      <c r="GB21" s="274"/>
      <c r="GC21" s="274"/>
      <c r="GD21" s="274"/>
      <c r="GE21" s="274"/>
      <c r="GF21" s="274"/>
      <c r="GG21" s="274"/>
      <c r="GH21" s="274"/>
      <c r="GI21" s="274"/>
      <c r="GJ21" s="274"/>
      <c r="GK21" s="274"/>
      <c r="GL21" s="274"/>
      <c r="GM21" s="274"/>
      <c r="GN21" s="274"/>
      <c r="GO21" s="274"/>
      <c r="GP21" s="274"/>
      <c r="GQ21" s="274"/>
      <c r="GR21" s="274"/>
      <c r="GS21" s="274"/>
      <c r="GT21" s="274"/>
      <c r="GU21" s="274"/>
      <c r="GV21" s="274"/>
      <c r="GW21" s="274"/>
      <c r="GX21" s="274"/>
      <c r="GY21" s="274"/>
      <c r="GZ21" s="274"/>
      <c r="HA21" s="274"/>
      <c r="HB21" s="274"/>
      <c r="HC21" s="274"/>
      <c r="HD21" s="274"/>
      <c r="HE21" s="274"/>
      <c r="HF21" s="274"/>
      <c r="HG21" s="274"/>
      <c r="HH21" s="274"/>
      <c r="HI21" s="274"/>
      <c r="HJ21" s="274"/>
      <c r="HK21" s="274"/>
      <c r="HL21" s="274"/>
      <c r="HM21" s="274"/>
      <c r="HN21" s="274"/>
      <c r="HO21" s="274"/>
      <c r="HP21" s="274"/>
      <c r="HQ21" s="274"/>
      <c r="HR21" s="274"/>
      <c r="HS21" s="274"/>
      <c r="HT21" s="274"/>
      <c r="HU21" s="274"/>
      <c r="HV21" s="274"/>
      <c r="HW21" s="274"/>
      <c r="HX21" s="274"/>
      <c r="HY21" s="274"/>
      <c r="HZ21" s="274"/>
      <c r="IA21" s="274"/>
      <c r="IB21" s="274"/>
      <c r="IC21" s="274"/>
      <c r="ID21" s="274"/>
      <c r="IE21" s="274"/>
      <c r="IF21" s="274"/>
      <c r="IG21" s="274"/>
      <c r="IH21" s="274"/>
      <c r="II21" s="274"/>
      <c r="IJ21" s="274"/>
      <c r="IK21" s="274"/>
      <c r="IL21" s="274"/>
      <c r="IM21" s="274"/>
      <c r="IN21" s="274"/>
      <c r="IO21" s="274"/>
      <c r="IP21" s="274"/>
      <c r="IQ21" s="274"/>
      <c r="IR21" s="274"/>
      <c r="IS21" s="274"/>
      <c r="IT21" s="274"/>
      <c r="IU21" s="274"/>
      <c r="IV21" s="274"/>
      <c r="IW21" s="274"/>
      <c r="IX21" s="274"/>
      <c r="IY21" s="274"/>
      <c r="IZ21" s="274"/>
      <c r="JA21" s="274"/>
      <c r="JB21" s="274"/>
      <c r="JC21" s="274"/>
      <c r="JD21" s="274"/>
      <c r="JE21" s="274"/>
      <c r="JF21" s="274"/>
      <c r="JG21" s="274"/>
      <c r="JH21" s="274"/>
      <c r="JI21" s="274"/>
      <c r="JJ21" s="274"/>
      <c r="JK21" s="274"/>
      <c r="JL21" s="274"/>
      <c r="JM21" s="274"/>
      <c r="JN21" s="274"/>
      <c r="JO21" s="274"/>
      <c r="JP21" s="274"/>
      <c r="JQ21" s="274"/>
      <c r="JR21" s="274"/>
      <c r="JS21" s="274"/>
      <c r="JT21" s="274"/>
      <c r="JU21" s="274"/>
      <c r="JV21" s="274"/>
      <c r="JW21" s="274"/>
      <c r="JX21" s="274"/>
      <c r="JY21" s="274"/>
      <c r="JZ21" s="274"/>
      <c r="KA21" s="274"/>
      <c r="KB21" s="274"/>
      <c r="KC21" s="274"/>
      <c r="KD21" s="274"/>
      <c r="KE21" s="274"/>
      <c r="KF21" s="274"/>
      <c r="KG21" s="274"/>
      <c r="KH21" s="274"/>
      <c r="KI21" s="274"/>
      <c r="KJ21" s="274"/>
      <c r="KK21" s="274"/>
      <c r="KL21" s="274"/>
      <c r="KM21" s="274"/>
      <c r="KN21" s="274"/>
      <c r="KO21" s="274"/>
      <c r="KP21" s="274"/>
      <c r="KQ21" s="274"/>
      <c r="KR21" s="274"/>
      <c r="KS21" s="274"/>
      <c r="KT21" s="274"/>
      <c r="KU21" s="274"/>
      <c r="KV21" s="274"/>
      <c r="KW21" s="274"/>
      <c r="KX21" s="274"/>
      <c r="KY21" s="274"/>
      <c r="KZ21" s="274"/>
      <c r="LA21" s="274"/>
      <c r="LB21" s="274"/>
      <c r="LC21" s="274"/>
      <c r="LD21" s="274"/>
      <c r="LE21" s="274"/>
      <c r="LF21" s="274"/>
      <c r="LG21" s="274"/>
      <c r="LH21" s="274"/>
      <c r="LI21" s="274"/>
      <c r="LJ21" s="274"/>
      <c r="LK21" s="274"/>
      <c r="LL21" s="274"/>
      <c r="LM21" s="274"/>
      <c r="LN21" s="274"/>
      <c r="LO21" s="274"/>
      <c r="LP21" s="274"/>
      <c r="LQ21" s="274"/>
      <c r="LR21" s="274"/>
      <c r="LS21" s="274"/>
      <c r="LT21" s="274"/>
      <c r="LU21" s="274"/>
      <c r="LV21" s="274"/>
      <c r="LW21" s="274"/>
      <c r="LX21" s="274"/>
      <c r="LY21" s="274"/>
      <c r="LZ21" s="274"/>
      <c r="MA21" s="274"/>
      <c r="MB21" s="274"/>
      <c r="MC21" s="274"/>
      <c r="MD21" s="274"/>
      <c r="ME21" s="274"/>
      <c r="MF21" s="274"/>
      <c r="MG21" s="274"/>
      <c r="MH21" s="274"/>
      <c r="MI21" s="274"/>
      <c r="MJ21" s="274"/>
      <c r="MK21" s="274"/>
      <c r="ML21" s="274"/>
      <c r="MM21" s="274"/>
      <c r="MN21" s="274"/>
      <c r="MO21" s="274"/>
      <c r="MP21" s="274"/>
      <c r="MQ21" s="274"/>
      <c r="MR21" s="274"/>
      <c r="MS21" s="274"/>
      <c r="MT21" s="274"/>
      <c r="MU21" s="274"/>
      <c r="MV21" s="274"/>
      <c r="MW21" s="274"/>
      <c r="MX21" s="274"/>
      <c r="MY21" s="274"/>
      <c r="MZ21" s="274"/>
      <c r="NA21" s="274"/>
      <c r="NB21" s="274"/>
      <c r="NC21" s="274"/>
      <c r="ND21" s="274"/>
      <c r="NE21" s="274"/>
      <c r="NF21" s="274"/>
      <c r="NG21" s="274"/>
      <c r="NH21" s="274"/>
      <c r="NI21" s="274"/>
      <c r="NJ21" s="274"/>
      <c r="NK21" s="274"/>
      <c r="NL21" s="274"/>
      <c r="NM21" s="274"/>
      <c r="NN21" s="274"/>
      <c r="NO21" s="274"/>
      <c r="NP21" s="274"/>
      <c r="NQ21" s="274"/>
      <c r="NR21" s="274"/>
      <c r="NS21" s="274"/>
      <c r="NT21" s="274"/>
      <c r="NU21" s="274"/>
      <c r="NV21" s="274"/>
      <c r="NW21" s="274"/>
      <c r="NX21" s="274"/>
      <c r="NY21" s="274"/>
      <c r="NZ21" s="274"/>
      <c r="OA21" s="274"/>
      <c r="OB21" s="274"/>
      <c r="OC21" s="274"/>
      <c r="OD21" s="274"/>
      <c r="OE21" s="274"/>
      <c r="OF21" s="274"/>
      <c r="OG21" s="274"/>
      <c r="OH21" s="274"/>
      <c r="OI21" s="274"/>
      <c r="OJ21" s="274"/>
      <c r="OK21" s="274"/>
      <c r="OL21" s="274"/>
      <c r="OM21" s="274"/>
      <c r="ON21" s="274"/>
      <c r="OO21" s="274"/>
      <c r="OP21" s="274"/>
      <c r="OQ21" s="274"/>
      <c r="OR21" s="274"/>
      <c r="OS21" s="274"/>
      <c r="OT21" s="274"/>
      <c r="OU21" s="274"/>
      <c r="OV21" s="274"/>
      <c r="OW21" s="274"/>
      <c r="OX21" s="274"/>
      <c r="OY21" s="274"/>
      <c r="OZ21" s="274"/>
      <c r="PA21" s="274"/>
      <c r="PB21" s="274"/>
      <c r="PC21" s="274"/>
      <c r="PD21" s="274"/>
      <c r="PE21" s="274"/>
      <c r="PF21" s="274"/>
      <c r="PG21" s="274"/>
      <c r="PH21" s="274"/>
      <c r="PI21" s="274"/>
      <c r="PJ21" s="274"/>
      <c r="PK21" s="274"/>
      <c r="PL21" s="274"/>
      <c r="PM21" s="274"/>
      <c r="PN21" s="274"/>
      <c r="PO21" s="274"/>
      <c r="PP21" s="274"/>
      <c r="PQ21" s="274"/>
      <c r="PR21" s="274"/>
      <c r="PS21" s="274"/>
      <c r="PT21" s="274"/>
      <c r="PU21" s="274"/>
      <c r="PV21" s="274"/>
      <c r="PW21" s="274"/>
      <c r="PX21" s="274"/>
      <c r="PY21" s="274"/>
      <c r="PZ21" s="274"/>
      <c r="QA21" s="274"/>
      <c r="QB21" s="274"/>
      <c r="QC21" s="274"/>
      <c r="QD21" s="274"/>
      <c r="QE21" s="274"/>
      <c r="QF21" s="274"/>
      <c r="QG21" s="274"/>
      <c r="QH21" s="274"/>
      <c r="QI21" s="274"/>
      <c r="QJ21" s="274"/>
      <c r="QK21" s="274"/>
      <c r="QL21" s="274"/>
      <c r="QM21" s="274"/>
      <c r="QN21" s="274"/>
      <c r="QO21" s="274"/>
      <c r="QP21" s="274"/>
      <c r="QQ21" s="274"/>
      <c r="QR21" s="274"/>
      <c r="QS21" s="274"/>
      <c r="QT21" s="274"/>
      <c r="QU21" s="274"/>
      <c r="QV21" s="274"/>
      <c r="QW21" s="274"/>
      <c r="QX21" s="274"/>
      <c r="QY21" s="274"/>
      <c r="QZ21" s="274"/>
      <c r="RA21" s="274"/>
      <c r="RB21" s="274"/>
      <c r="RC21" s="274"/>
      <c r="RD21" s="274"/>
      <c r="RE21" s="274"/>
      <c r="RF21" s="274"/>
      <c r="RG21" s="274"/>
      <c r="RH21" s="274"/>
      <c r="RI21" s="274"/>
      <c r="RJ21" s="274"/>
      <c r="RK21" s="274"/>
      <c r="RL21" s="274"/>
      <c r="RM21" s="274"/>
      <c r="RN21" s="274"/>
      <c r="RO21" s="274"/>
      <c r="RP21" s="274"/>
      <c r="RQ21" s="274"/>
      <c r="RR21" s="274"/>
      <c r="RS21" s="274"/>
      <c r="RT21" s="274"/>
      <c r="RU21" s="274"/>
      <c r="RV21" s="274"/>
      <c r="RW21" s="274"/>
      <c r="RX21" s="274"/>
      <c r="RY21" s="274"/>
      <c r="RZ21" s="274"/>
      <c r="SA21" s="274"/>
      <c r="SB21" s="274"/>
      <c r="SC21" s="274"/>
      <c r="SD21" s="274"/>
      <c r="SE21" s="274"/>
      <c r="SF21" s="274"/>
      <c r="SG21" s="274"/>
      <c r="SH21" s="274"/>
      <c r="SI21" s="274"/>
      <c r="SJ21" s="274"/>
      <c r="SK21" s="274"/>
      <c r="SL21" s="274"/>
      <c r="SM21" s="274"/>
      <c r="SN21" s="274"/>
      <c r="SO21" s="274"/>
      <c r="SP21" s="274"/>
      <c r="SQ21" s="274"/>
      <c r="SR21" s="274"/>
      <c r="SS21" s="274"/>
      <c r="ST21" s="274"/>
      <c r="SU21" s="274"/>
      <c r="SV21" s="274"/>
      <c r="SW21" s="274"/>
      <c r="SX21" s="274"/>
      <c r="SY21" s="274"/>
      <c r="SZ21" s="274"/>
      <c r="TA21" s="274"/>
      <c r="TB21" s="274"/>
      <c r="TC21" s="274"/>
      <c r="TD21" s="274"/>
      <c r="TE21" s="274"/>
      <c r="TF21" s="274"/>
      <c r="TG21" s="274"/>
      <c r="TH21" s="274"/>
      <c r="TI21" s="274"/>
      <c r="TJ21" s="274"/>
      <c r="TK21" s="274"/>
      <c r="TL21" s="274"/>
      <c r="TM21" s="274"/>
      <c r="TN21" s="274"/>
      <c r="TO21" s="274"/>
      <c r="TP21" s="274"/>
      <c r="TQ21" s="274"/>
      <c r="TR21" s="274"/>
      <c r="TS21" s="274"/>
      <c r="TT21" s="274"/>
      <c r="TU21" s="274"/>
      <c r="TV21" s="274"/>
      <c r="TW21" s="274"/>
      <c r="TX21" s="274"/>
      <c r="TY21" s="274"/>
      <c r="TZ21" s="274"/>
      <c r="UA21" s="274"/>
      <c r="UB21" s="274"/>
      <c r="UC21" s="274"/>
      <c r="UD21" s="274"/>
      <c r="UE21" s="274"/>
      <c r="UF21" s="274"/>
      <c r="UG21" s="274"/>
      <c r="UH21" s="274"/>
      <c r="UI21" s="274"/>
      <c r="UJ21" s="274"/>
      <c r="UK21" s="274"/>
      <c r="UL21" s="274"/>
      <c r="UM21" s="274"/>
      <c r="UN21" s="274"/>
      <c r="UO21" s="274"/>
      <c r="UP21" s="274"/>
      <c r="UQ21" s="274"/>
      <c r="UR21" s="274"/>
      <c r="US21" s="274"/>
      <c r="UT21" s="274"/>
      <c r="UU21" s="274"/>
      <c r="UV21" s="274"/>
      <c r="UW21" s="274"/>
      <c r="UX21" s="274"/>
      <c r="UY21" s="274"/>
      <c r="UZ21" s="274"/>
      <c r="VA21" s="274"/>
      <c r="VB21" s="274"/>
      <c r="VC21" s="274"/>
      <c r="VD21" s="274"/>
      <c r="VE21" s="274"/>
      <c r="VF21" s="274"/>
      <c r="VG21" s="274"/>
      <c r="VH21" s="274"/>
      <c r="VI21" s="274"/>
      <c r="VJ21" s="274"/>
      <c r="VK21" s="274"/>
      <c r="VL21" s="274"/>
      <c r="VM21" s="274"/>
      <c r="VN21" s="274"/>
      <c r="VO21" s="274"/>
      <c r="VP21" s="274"/>
      <c r="VQ21" s="274"/>
      <c r="VR21" s="274"/>
      <c r="VS21" s="274"/>
      <c r="VT21" s="274"/>
      <c r="VU21" s="274"/>
      <c r="VV21" s="274"/>
      <c r="VW21" s="274"/>
      <c r="VX21" s="274"/>
      <c r="VY21" s="274"/>
      <c r="VZ21" s="274"/>
      <c r="WA21" s="274"/>
      <c r="WB21" s="274"/>
      <c r="WC21" s="274"/>
      <c r="WD21" s="274"/>
      <c r="WE21" s="274"/>
      <c r="WF21" s="274"/>
      <c r="WG21" s="274"/>
      <c r="WH21" s="274"/>
      <c r="WI21" s="274"/>
      <c r="WJ21" s="274"/>
      <c r="WK21" s="274"/>
      <c r="WL21" s="274"/>
      <c r="WM21" s="274"/>
      <c r="WN21" s="274"/>
      <c r="WO21" s="274"/>
      <c r="WP21" s="274"/>
      <c r="WQ21" s="274"/>
      <c r="WR21" s="274"/>
      <c r="WS21" s="274"/>
      <c r="WT21" s="274"/>
      <c r="WU21" s="274"/>
      <c r="WV21" s="274"/>
      <c r="WW21" s="274"/>
      <c r="WX21" s="274"/>
      <c r="WY21" s="274"/>
      <c r="WZ21" s="274"/>
      <c r="XA21" s="274"/>
      <c r="XB21" s="274"/>
      <c r="XC21" s="274"/>
      <c r="XD21" s="274"/>
      <c r="XE21" s="274"/>
      <c r="XF21" s="274"/>
      <c r="XG21" s="274"/>
      <c r="XH21" s="274"/>
      <c r="XI21" s="274"/>
      <c r="XJ21" s="274"/>
      <c r="XK21" s="274"/>
      <c r="XL21" s="274"/>
      <c r="XM21" s="274"/>
      <c r="XN21" s="274"/>
      <c r="XO21" s="274"/>
      <c r="XP21" s="274"/>
      <c r="XQ21" s="274"/>
      <c r="XR21" s="274"/>
      <c r="XS21" s="274"/>
      <c r="XT21" s="274"/>
      <c r="XU21" s="274"/>
      <c r="XV21" s="274"/>
      <c r="XW21" s="274"/>
      <c r="XX21" s="274"/>
      <c r="XY21" s="274"/>
      <c r="XZ21" s="274"/>
      <c r="YA21" s="274"/>
      <c r="YB21" s="274"/>
      <c r="YC21" s="274"/>
      <c r="YD21" s="274"/>
      <c r="YE21" s="274"/>
      <c r="YF21" s="274"/>
      <c r="YG21" s="274"/>
      <c r="YH21" s="274"/>
      <c r="YI21" s="274"/>
      <c r="YJ21" s="274"/>
      <c r="YK21" s="274"/>
      <c r="YL21" s="274"/>
      <c r="YM21" s="274"/>
      <c r="YN21" s="274"/>
      <c r="YO21" s="274"/>
      <c r="YP21" s="274"/>
      <c r="YQ21" s="274"/>
      <c r="YR21" s="274"/>
      <c r="YS21" s="274"/>
      <c r="YT21" s="274"/>
      <c r="YU21" s="274"/>
      <c r="YV21" s="274"/>
      <c r="YW21" s="274"/>
      <c r="YX21" s="274"/>
      <c r="YY21" s="274"/>
      <c r="YZ21" s="274"/>
      <c r="ZA21" s="274"/>
      <c r="ZB21" s="274"/>
      <c r="ZC21" s="274"/>
      <c r="ZD21" s="274"/>
      <c r="ZE21" s="274"/>
      <c r="ZF21" s="274"/>
      <c r="ZG21" s="274"/>
      <c r="ZH21" s="274"/>
      <c r="ZI21" s="274"/>
      <c r="ZJ21" s="274"/>
      <c r="ZK21" s="274"/>
      <c r="ZL21" s="274"/>
      <c r="ZM21" s="274"/>
      <c r="ZN21" s="274"/>
      <c r="ZO21" s="274"/>
      <c r="ZP21" s="274"/>
      <c r="ZQ21" s="274"/>
      <c r="ZR21" s="274"/>
      <c r="ZS21" s="274"/>
      <c r="ZT21" s="274"/>
      <c r="ZU21" s="274"/>
      <c r="ZV21" s="274"/>
      <c r="ZW21" s="274"/>
      <c r="ZX21" s="274"/>
      <c r="ZY21" s="274"/>
      <c r="ZZ21" s="274"/>
      <c r="AAA21" s="274"/>
      <c r="AAB21" s="274"/>
      <c r="AAC21" s="274"/>
      <c r="AAD21" s="274"/>
      <c r="AAE21" s="274"/>
      <c r="AAF21" s="274"/>
      <c r="AAG21" s="274"/>
      <c r="AAH21" s="274"/>
      <c r="AAI21" s="274"/>
      <c r="AAJ21" s="274"/>
      <c r="AAK21" s="274"/>
      <c r="AAL21" s="274"/>
      <c r="AAM21" s="274"/>
      <c r="AAN21" s="274"/>
      <c r="AAO21" s="274"/>
      <c r="AAP21" s="274"/>
      <c r="AAQ21" s="274"/>
      <c r="AAR21" s="274"/>
      <c r="AAS21" s="274"/>
      <c r="AAT21" s="274"/>
      <c r="AAU21" s="274"/>
      <c r="AAV21" s="274"/>
      <c r="AAW21" s="274"/>
      <c r="AAX21" s="274"/>
      <c r="AAY21" s="274"/>
      <c r="AAZ21" s="274"/>
      <c r="ABA21" s="274"/>
      <c r="ABB21" s="274"/>
      <c r="ABC21" s="274"/>
      <c r="ABD21" s="274"/>
      <c r="ABE21" s="274"/>
      <c r="ABF21" s="274"/>
      <c r="ABG21" s="274"/>
      <c r="ABH21" s="274"/>
      <c r="ABI21" s="274"/>
      <c r="ABJ21" s="274"/>
      <c r="ABK21" s="274"/>
      <c r="ABL21" s="274"/>
      <c r="ABM21" s="274"/>
      <c r="ABN21" s="274"/>
      <c r="ABO21" s="274"/>
      <c r="ABP21" s="274"/>
      <c r="ABQ21" s="274"/>
      <c r="ABR21" s="274"/>
      <c r="ABS21" s="274"/>
      <c r="ABT21" s="274"/>
      <c r="ABU21" s="274"/>
      <c r="ABV21" s="274"/>
      <c r="ABW21" s="274"/>
      <c r="ABX21" s="274"/>
      <c r="ABY21" s="274"/>
      <c r="ABZ21" s="274"/>
      <c r="ACA21" s="274"/>
      <c r="ACB21" s="274"/>
      <c r="ACC21" s="274"/>
      <c r="ACD21" s="274"/>
      <c r="ACE21" s="274"/>
      <c r="ACF21" s="274"/>
      <c r="ACG21" s="274"/>
      <c r="ACH21" s="274"/>
      <c r="ACI21" s="274"/>
      <c r="ACJ21" s="274"/>
      <c r="ACK21" s="274"/>
      <c r="ACL21" s="274"/>
      <c r="ACM21" s="274"/>
      <c r="ACN21" s="274"/>
      <c r="ACO21" s="274"/>
      <c r="ACP21" s="274"/>
      <c r="ACQ21" s="274"/>
      <c r="ACR21" s="274"/>
      <c r="ACS21" s="274"/>
      <c r="ACT21" s="274"/>
      <c r="ACU21" s="274"/>
      <c r="ACV21" s="274"/>
      <c r="ACW21" s="274"/>
      <c r="ACX21" s="274"/>
      <c r="ACY21" s="274"/>
      <c r="ACZ21" s="274"/>
      <c r="ADA21" s="274"/>
      <c r="ADB21" s="274"/>
      <c r="ADC21" s="274"/>
      <c r="ADD21" s="274"/>
      <c r="ADE21" s="274"/>
      <c r="ADF21" s="274"/>
      <c r="ADG21" s="274"/>
      <c r="ADH21" s="274"/>
      <c r="ADI21" s="274"/>
      <c r="ADJ21" s="274"/>
      <c r="ADK21" s="274"/>
      <c r="ADL21" s="274"/>
      <c r="ADM21" s="274"/>
      <c r="ADN21" s="274"/>
      <c r="ADO21" s="274"/>
      <c r="ADP21" s="274"/>
      <c r="ADQ21" s="274"/>
      <c r="ADR21" s="274"/>
      <c r="ADS21" s="274"/>
      <c r="ADT21" s="274"/>
      <c r="ADU21" s="274"/>
      <c r="ADV21" s="274"/>
      <c r="ADW21" s="274"/>
      <c r="ADX21" s="274"/>
      <c r="ADY21" s="274"/>
      <c r="ADZ21" s="274"/>
      <c r="AEA21" s="274"/>
      <c r="AEB21" s="274"/>
      <c r="AEC21" s="274"/>
      <c r="AED21" s="274"/>
      <c r="AEE21" s="274"/>
      <c r="AEF21" s="274"/>
      <c r="AEG21" s="274"/>
      <c r="AEH21" s="274"/>
      <c r="AEI21" s="274"/>
      <c r="AEJ21" s="274"/>
      <c r="AEK21" s="274"/>
      <c r="AEL21" s="274"/>
      <c r="AEM21" s="274"/>
      <c r="AEN21" s="274"/>
      <c r="AEO21" s="274"/>
      <c r="AEP21" s="274"/>
      <c r="AEQ21" s="274"/>
      <c r="AER21" s="274"/>
      <c r="AES21" s="274"/>
      <c r="AET21" s="274"/>
      <c r="AEU21" s="274"/>
      <c r="AEV21" s="274"/>
      <c r="AEW21" s="274"/>
      <c r="AEX21" s="274"/>
      <c r="AEY21" s="274"/>
      <c r="AEZ21" s="274"/>
      <c r="AFA21" s="274"/>
      <c r="AFB21" s="274"/>
      <c r="AFC21" s="274"/>
      <c r="AFD21" s="274"/>
      <c r="AFE21" s="274"/>
      <c r="AFF21" s="274"/>
      <c r="AFG21" s="274"/>
      <c r="AFH21" s="274"/>
      <c r="AFI21" s="274"/>
      <c r="AFJ21" s="274"/>
      <c r="AFK21" s="274"/>
      <c r="AFL21" s="274"/>
      <c r="AFM21" s="274"/>
      <c r="AFN21" s="274"/>
      <c r="AFO21" s="274"/>
      <c r="AFP21" s="274"/>
      <c r="AFQ21" s="274"/>
      <c r="AFR21" s="274"/>
      <c r="AFS21" s="274"/>
      <c r="AFT21" s="274"/>
      <c r="AFU21" s="274"/>
      <c r="AFV21" s="274"/>
      <c r="AFW21" s="274"/>
      <c r="AFX21" s="274"/>
      <c r="AFY21" s="274"/>
      <c r="AFZ21" s="274"/>
      <c r="AGA21" s="274"/>
      <c r="AGB21" s="274"/>
      <c r="AGC21" s="274"/>
      <c r="AGD21" s="274"/>
      <c r="AGE21" s="274"/>
      <c r="AGF21" s="274"/>
      <c r="AGG21" s="274"/>
      <c r="AGH21" s="274"/>
      <c r="AGI21" s="274"/>
      <c r="AGJ21" s="274"/>
      <c r="AGK21" s="274"/>
      <c r="AGL21" s="274"/>
      <c r="AGM21" s="274"/>
      <c r="AGN21" s="274"/>
      <c r="AGO21" s="274"/>
      <c r="AGP21" s="274"/>
      <c r="AGQ21" s="274"/>
      <c r="AGR21" s="274"/>
      <c r="AGS21" s="274"/>
      <c r="AGT21" s="274"/>
      <c r="AGU21" s="274"/>
      <c r="AGV21" s="274"/>
      <c r="AGW21" s="274"/>
      <c r="AGX21" s="274"/>
      <c r="AGY21" s="274"/>
      <c r="AGZ21" s="274"/>
      <c r="AHA21" s="274"/>
      <c r="AHB21" s="274"/>
      <c r="AHC21" s="274"/>
      <c r="AHD21" s="274"/>
      <c r="AHE21" s="274"/>
      <c r="AHF21" s="274"/>
      <c r="AHG21" s="274"/>
      <c r="AHH21" s="274"/>
      <c r="AHI21" s="274"/>
      <c r="AHJ21" s="274"/>
      <c r="AHK21" s="274"/>
      <c r="AHL21" s="274"/>
      <c r="AHM21" s="274"/>
      <c r="AHN21" s="274"/>
      <c r="AHO21" s="274"/>
      <c r="AHP21" s="274"/>
      <c r="AHQ21" s="274"/>
      <c r="AHR21" s="274"/>
      <c r="AHS21" s="274"/>
      <c r="AHT21" s="274"/>
      <c r="AHU21" s="274"/>
      <c r="AHV21" s="274"/>
      <c r="AHW21" s="274"/>
      <c r="AHX21" s="274"/>
      <c r="AHY21" s="274"/>
      <c r="AHZ21" s="274"/>
      <c r="AIA21" s="274"/>
      <c r="AIB21" s="274"/>
      <c r="AIC21" s="274"/>
      <c r="AID21" s="274"/>
      <c r="AIE21" s="274"/>
      <c r="AIF21" s="274"/>
      <c r="AIG21" s="274"/>
      <c r="AIH21" s="274"/>
      <c r="AII21" s="274"/>
      <c r="AIJ21" s="274"/>
      <c r="AIK21" s="274"/>
      <c r="AIL21" s="274"/>
      <c r="AIM21" s="274"/>
      <c r="AIN21" s="274"/>
      <c r="AIO21" s="274"/>
      <c r="AIP21" s="274"/>
      <c r="AIQ21" s="274"/>
      <c r="AIR21" s="274"/>
      <c r="AIS21" s="274"/>
      <c r="AIT21" s="274"/>
      <c r="AIU21" s="274"/>
      <c r="AIV21" s="274"/>
      <c r="AIW21" s="274"/>
      <c r="AIX21" s="274"/>
      <c r="AIY21" s="274"/>
      <c r="AIZ21" s="274"/>
      <c r="AJA21" s="274"/>
      <c r="AJB21" s="274"/>
      <c r="AJC21" s="274"/>
      <c r="AJD21" s="274"/>
      <c r="AJE21" s="274"/>
      <c r="AJF21" s="274"/>
      <c r="AJG21" s="274"/>
      <c r="AJH21" s="274"/>
      <c r="AJI21" s="274"/>
      <c r="AJJ21" s="274"/>
      <c r="AJK21" s="274"/>
      <c r="AJL21" s="274"/>
      <c r="AJM21" s="274"/>
      <c r="AJN21" s="274"/>
      <c r="AJO21" s="274"/>
      <c r="AJP21" s="274"/>
      <c r="AJQ21" s="274"/>
      <c r="AJR21" s="274"/>
      <c r="AJS21" s="274"/>
      <c r="AJT21" s="274"/>
      <c r="AJU21" s="274"/>
      <c r="AJV21" s="274"/>
      <c r="AJW21" s="274"/>
      <c r="AJX21" s="274"/>
      <c r="AJY21" s="274"/>
      <c r="AJZ21" s="274"/>
      <c r="AKA21" s="274"/>
      <c r="AKB21" s="274"/>
      <c r="AKC21" s="274"/>
      <c r="AKD21" s="274"/>
      <c r="AKE21" s="274"/>
      <c r="AKF21" s="274"/>
      <c r="AKG21" s="274"/>
      <c r="AKH21" s="274"/>
      <c r="AKI21" s="274"/>
      <c r="AKJ21" s="274"/>
      <c r="AKK21" s="274"/>
      <c r="AKL21" s="274"/>
      <c r="AKM21" s="274"/>
      <c r="AKN21" s="274"/>
      <c r="AKO21" s="274"/>
      <c r="AKP21" s="274"/>
      <c r="AKQ21" s="274"/>
      <c r="AKR21" s="274"/>
      <c r="AKS21" s="274"/>
      <c r="AKT21" s="274"/>
      <c r="AKU21" s="274"/>
      <c r="AKV21" s="274"/>
      <c r="AKW21" s="274"/>
      <c r="AKX21" s="274"/>
      <c r="AKY21" s="274"/>
      <c r="AKZ21" s="274"/>
      <c r="ALA21" s="274"/>
      <c r="ALB21" s="274"/>
      <c r="ALC21" s="274"/>
      <c r="ALD21" s="274"/>
      <c r="ALE21" s="274"/>
      <c r="ALF21" s="274"/>
      <c r="ALG21" s="274"/>
      <c r="ALH21" s="274"/>
      <c r="ALI21" s="274"/>
      <c r="ALJ21" s="274"/>
      <c r="ALK21" s="274"/>
      <c r="ALL21" s="274"/>
      <c r="ALM21" s="274"/>
      <c r="ALN21" s="274"/>
      <c r="ALO21" s="274"/>
      <c r="ALP21" s="274"/>
      <c r="ALQ21" s="274"/>
      <c r="ALR21" s="274"/>
      <c r="ALS21" s="274"/>
      <c r="ALT21" s="274"/>
      <c r="ALU21" s="274"/>
      <c r="ALV21" s="274"/>
      <c r="ALW21" s="274"/>
      <c r="ALX21" s="274"/>
      <c r="ALY21" s="274"/>
      <c r="ALZ21" s="274"/>
      <c r="AMA21" s="274"/>
      <c r="AMB21" s="274"/>
      <c r="AMC21" s="274"/>
      <c r="AMD21" s="274"/>
      <c r="AME21" s="274"/>
      <c r="AMF21" s="274"/>
      <c r="AMG21" s="274"/>
      <c r="AMH21" s="274"/>
      <c r="AMI21" s="274"/>
      <c r="AMJ21" s="274"/>
      <c r="AMK21" s="274"/>
      <c r="AML21" s="274"/>
      <c r="AMM21" s="274"/>
      <c r="AMN21" s="274"/>
      <c r="AMO21" s="274"/>
      <c r="AMP21" s="274"/>
      <c r="AMQ21" s="274"/>
      <c r="AMR21" s="274"/>
      <c r="AMS21" s="274"/>
      <c r="AMT21" s="274"/>
      <c r="AMU21" s="274"/>
      <c r="AMV21" s="274"/>
      <c r="AMW21" s="274"/>
      <c r="AMX21" s="274"/>
      <c r="AMY21" s="274"/>
      <c r="AMZ21" s="274"/>
      <c r="ANA21" s="274"/>
      <c r="ANB21" s="274"/>
      <c r="ANC21" s="274"/>
      <c r="AND21" s="274"/>
      <c r="ANE21" s="274"/>
      <c r="ANF21" s="274"/>
      <c r="ANG21" s="274"/>
      <c r="ANH21" s="274"/>
      <c r="ANI21" s="274"/>
      <c r="ANJ21" s="274"/>
      <c r="ANK21" s="274"/>
      <c r="ANL21" s="274"/>
      <c r="ANM21" s="274"/>
      <c r="ANN21" s="274"/>
      <c r="ANO21" s="274"/>
      <c r="ANP21" s="274"/>
      <c r="ANQ21" s="274"/>
      <c r="ANR21" s="274"/>
      <c r="ANS21" s="274"/>
      <c r="ANT21" s="274"/>
      <c r="ANU21" s="274"/>
      <c r="ANV21" s="274"/>
      <c r="ANW21" s="274"/>
      <c r="ANX21" s="274"/>
      <c r="ANY21" s="274"/>
      <c r="ANZ21" s="274"/>
      <c r="AOA21" s="274"/>
      <c r="AOB21" s="274"/>
      <c r="AOC21" s="274"/>
      <c r="AOD21" s="274"/>
      <c r="AOE21" s="274"/>
      <c r="AOF21" s="274"/>
      <c r="AOG21" s="274"/>
      <c r="AOH21" s="274"/>
      <c r="AOI21" s="274"/>
      <c r="AOJ21" s="274"/>
      <c r="AOK21" s="274"/>
      <c r="AOL21" s="274"/>
      <c r="AOM21" s="274"/>
      <c r="AON21" s="274"/>
      <c r="AOO21" s="274"/>
      <c r="AOP21" s="274"/>
      <c r="AOQ21" s="274"/>
      <c r="AOR21" s="274"/>
      <c r="AOS21" s="274"/>
      <c r="AOT21" s="274"/>
      <c r="AOU21" s="274"/>
      <c r="AOV21" s="274"/>
      <c r="AOW21" s="274"/>
      <c r="AOX21" s="274"/>
      <c r="AOY21" s="274"/>
      <c r="AOZ21" s="274"/>
      <c r="APA21" s="274"/>
      <c r="APB21" s="274"/>
      <c r="APC21" s="274"/>
      <c r="APD21" s="274"/>
      <c r="APE21" s="274"/>
      <c r="APF21" s="274"/>
      <c r="APG21" s="274"/>
      <c r="APH21" s="274"/>
      <c r="API21" s="274"/>
      <c r="APJ21" s="274"/>
      <c r="APK21" s="274"/>
      <c r="APL21" s="274"/>
      <c r="APM21" s="274"/>
      <c r="APN21" s="274"/>
      <c r="APO21" s="274"/>
      <c r="APP21" s="274"/>
      <c r="APQ21" s="274"/>
      <c r="APR21" s="274"/>
      <c r="APS21" s="274"/>
      <c r="APT21" s="274"/>
      <c r="APU21" s="274"/>
      <c r="APV21" s="274"/>
      <c r="APW21" s="274"/>
      <c r="APX21" s="274"/>
      <c r="APY21" s="274"/>
      <c r="APZ21" s="274"/>
      <c r="AQA21" s="274"/>
      <c r="AQB21" s="274"/>
      <c r="AQC21" s="274"/>
      <c r="AQD21" s="274"/>
      <c r="AQE21" s="274"/>
      <c r="AQF21" s="274"/>
      <c r="AQG21" s="274"/>
      <c r="AQH21" s="274"/>
      <c r="AQI21" s="274"/>
      <c r="AQJ21" s="274"/>
      <c r="AQK21" s="274"/>
      <c r="AQL21" s="274"/>
      <c r="AQM21" s="274"/>
      <c r="AQN21" s="274"/>
      <c r="AQO21" s="274"/>
      <c r="AQP21" s="274"/>
      <c r="AQQ21" s="274"/>
      <c r="AQR21" s="274"/>
      <c r="AQS21" s="274"/>
      <c r="AQT21" s="274"/>
      <c r="AQU21" s="274"/>
      <c r="AQV21" s="274"/>
      <c r="AQW21" s="274"/>
      <c r="AQX21" s="274"/>
      <c r="AQY21" s="274"/>
      <c r="AQZ21" s="274"/>
      <c r="ARA21" s="274"/>
      <c r="ARB21" s="274"/>
      <c r="ARC21" s="274"/>
      <c r="ARD21" s="274"/>
      <c r="ARE21" s="274"/>
      <c r="ARF21" s="274"/>
      <c r="ARG21" s="274"/>
      <c r="ARH21" s="274"/>
      <c r="ARI21" s="274"/>
      <c r="ARJ21" s="274"/>
      <c r="ARK21" s="274"/>
      <c r="ARL21" s="274"/>
      <c r="ARM21" s="274"/>
      <c r="ARN21" s="274"/>
      <c r="ARO21" s="274"/>
      <c r="ARP21" s="274"/>
      <c r="ARQ21" s="274"/>
      <c r="ARR21" s="274"/>
      <c r="ARS21" s="274"/>
      <c r="ART21" s="274"/>
      <c r="ARU21" s="274"/>
      <c r="ARV21" s="274"/>
      <c r="ARW21" s="274"/>
      <c r="ARX21" s="274"/>
      <c r="ARY21" s="274"/>
      <c r="ARZ21" s="274"/>
      <c r="ASA21" s="274"/>
      <c r="ASB21" s="274"/>
      <c r="ASC21" s="274"/>
      <c r="ASD21" s="274"/>
      <c r="ASE21" s="274"/>
      <c r="ASF21" s="274"/>
      <c r="ASG21" s="274"/>
      <c r="ASH21" s="274"/>
      <c r="ASI21" s="274"/>
      <c r="ASJ21" s="274"/>
      <c r="ASK21" s="274"/>
      <c r="ASL21" s="274"/>
      <c r="ASM21" s="274"/>
      <c r="ASN21" s="274"/>
      <c r="ASO21" s="274"/>
      <c r="ASP21" s="274"/>
      <c r="ASQ21" s="274"/>
      <c r="ASR21" s="274"/>
      <c r="ASS21" s="274"/>
      <c r="AST21" s="274"/>
      <c r="ASU21" s="274"/>
      <c r="ASV21" s="274"/>
      <c r="ASW21" s="274"/>
      <c r="ASX21" s="274"/>
      <c r="ASY21" s="274"/>
      <c r="ASZ21" s="274"/>
      <c r="ATA21" s="274"/>
      <c r="ATB21" s="274"/>
      <c r="ATC21" s="274"/>
      <c r="ATD21" s="274"/>
      <c r="ATE21" s="274"/>
      <c r="ATF21" s="274"/>
      <c r="ATG21" s="274"/>
      <c r="ATH21" s="274"/>
      <c r="ATI21" s="274"/>
      <c r="ATJ21" s="274"/>
      <c r="ATK21" s="274"/>
      <c r="ATL21" s="274"/>
      <c r="ATM21" s="274"/>
      <c r="ATN21" s="274"/>
      <c r="ATO21" s="274"/>
      <c r="ATP21" s="274"/>
      <c r="ATQ21" s="274"/>
      <c r="ATR21" s="274"/>
      <c r="ATS21" s="274"/>
      <c r="ATT21" s="274"/>
      <c r="ATU21" s="274"/>
      <c r="ATV21" s="274"/>
      <c r="ATW21" s="274"/>
      <c r="ATX21" s="274"/>
      <c r="ATY21" s="274"/>
      <c r="ATZ21" s="274"/>
      <c r="AUA21" s="274"/>
      <c r="AUB21" s="274"/>
      <c r="AUC21" s="274"/>
      <c r="AUD21" s="274"/>
      <c r="AUE21" s="274"/>
      <c r="AUF21" s="274"/>
      <c r="AUG21" s="274"/>
      <c r="AUH21" s="274"/>
      <c r="AUI21" s="274"/>
      <c r="AUJ21" s="274"/>
      <c r="AUK21" s="274"/>
      <c r="AUL21" s="274"/>
      <c r="AUM21" s="274"/>
      <c r="AUN21" s="274"/>
      <c r="AUO21" s="274"/>
      <c r="AUP21" s="274"/>
      <c r="AUQ21" s="274"/>
      <c r="AUR21" s="274"/>
      <c r="AUS21" s="274"/>
      <c r="AUT21" s="274"/>
      <c r="AUU21" s="274"/>
      <c r="AUV21" s="274"/>
      <c r="AUW21" s="274"/>
      <c r="AUX21" s="274"/>
      <c r="AUY21" s="274"/>
      <c r="AUZ21" s="274"/>
      <c r="AVA21" s="274"/>
      <c r="AVB21" s="274"/>
      <c r="AVC21" s="274"/>
      <c r="AVD21" s="274"/>
      <c r="AVE21" s="274"/>
      <c r="AVF21" s="274"/>
      <c r="AVG21" s="274"/>
      <c r="AVH21" s="274"/>
      <c r="AVI21" s="274"/>
      <c r="AVJ21" s="274"/>
      <c r="AVK21" s="274"/>
      <c r="AVL21" s="274"/>
      <c r="AVM21" s="274"/>
      <c r="AVN21" s="274"/>
      <c r="AVO21" s="274"/>
      <c r="AVP21" s="274"/>
      <c r="AVQ21" s="274"/>
      <c r="AVR21" s="274"/>
      <c r="AVS21" s="274"/>
      <c r="AVT21" s="274"/>
      <c r="AVU21" s="274"/>
      <c r="AVV21" s="274"/>
      <c r="AVW21" s="274"/>
      <c r="AVX21" s="274"/>
      <c r="AVY21" s="274"/>
      <c r="AVZ21" s="274"/>
      <c r="AWA21" s="274"/>
      <c r="AWB21" s="274"/>
      <c r="AWC21" s="274"/>
      <c r="AWD21" s="274"/>
      <c r="AWE21" s="274"/>
      <c r="AWF21" s="274"/>
      <c r="AWG21" s="274"/>
      <c r="AWH21" s="274"/>
      <c r="AWI21" s="274"/>
      <c r="AWJ21" s="274"/>
      <c r="AWK21" s="274"/>
      <c r="AWL21" s="274"/>
      <c r="AWM21" s="274"/>
      <c r="AWN21" s="274"/>
      <c r="AWO21" s="274"/>
      <c r="AWP21" s="274"/>
      <c r="AWQ21" s="274"/>
      <c r="AWR21" s="274"/>
      <c r="AWS21" s="274"/>
      <c r="AWT21" s="274"/>
      <c r="AWU21" s="274"/>
      <c r="AWV21" s="274"/>
      <c r="AWW21" s="274"/>
      <c r="AWX21" s="274"/>
      <c r="AWY21" s="274"/>
      <c r="AWZ21" s="274"/>
      <c r="AXA21" s="274"/>
      <c r="AXB21" s="274"/>
      <c r="AXC21" s="274"/>
      <c r="AXD21" s="274"/>
      <c r="AXE21" s="274"/>
      <c r="AXF21" s="274"/>
      <c r="AXG21" s="274"/>
      <c r="AXH21" s="274"/>
      <c r="AXI21" s="274"/>
      <c r="AXJ21" s="274"/>
      <c r="AXK21" s="274"/>
      <c r="AXL21" s="274"/>
      <c r="AXM21" s="274"/>
      <c r="AXN21" s="274"/>
      <c r="AXO21" s="274"/>
      <c r="AXP21" s="274"/>
      <c r="AXQ21" s="274"/>
      <c r="AXR21" s="274"/>
      <c r="AXS21" s="274"/>
      <c r="AXT21" s="274"/>
      <c r="AXU21" s="274"/>
      <c r="AXV21" s="274"/>
      <c r="AXW21" s="274"/>
      <c r="AXX21" s="274"/>
      <c r="AXY21" s="274"/>
      <c r="AXZ21" s="274"/>
      <c r="AYA21" s="274"/>
      <c r="AYB21" s="274"/>
      <c r="AYC21" s="274"/>
      <c r="AYD21" s="274"/>
      <c r="AYE21" s="274"/>
      <c r="AYF21" s="274"/>
      <c r="AYG21" s="274"/>
      <c r="AYH21" s="274"/>
      <c r="AYI21" s="274"/>
      <c r="AYJ21" s="274"/>
      <c r="AYK21" s="274"/>
      <c r="AYL21" s="274"/>
      <c r="AYM21" s="274"/>
      <c r="AYN21" s="274"/>
      <c r="AYO21" s="274"/>
      <c r="AYP21" s="274"/>
      <c r="AYQ21" s="274"/>
      <c r="AYR21" s="274"/>
      <c r="AYS21" s="274"/>
      <c r="AYT21" s="274"/>
      <c r="AYU21" s="274"/>
      <c r="AYV21" s="274"/>
      <c r="AYW21" s="274"/>
      <c r="AYX21" s="274"/>
      <c r="AYY21" s="274"/>
      <c r="AYZ21" s="274"/>
      <c r="AZA21" s="274"/>
      <c r="AZB21" s="274"/>
      <c r="AZC21" s="274"/>
      <c r="AZD21" s="274"/>
      <c r="AZE21" s="274"/>
      <c r="AZF21" s="274"/>
      <c r="AZG21" s="274"/>
      <c r="AZH21" s="274"/>
      <c r="AZI21" s="274"/>
      <c r="AZJ21" s="274"/>
      <c r="AZK21" s="274"/>
      <c r="AZL21" s="274"/>
      <c r="AZM21" s="274"/>
      <c r="AZN21" s="274"/>
      <c r="AZO21" s="274"/>
      <c r="AZP21" s="274"/>
      <c r="AZQ21" s="274"/>
      <c r="AZR21" s="274"/>
      <c r="AZS21" s="274"/>
      <c r="AZT21" s="274"/>
      <c r="AZU21" s="274"/>
      <c r="AZV21" s="274"/>
      <c r="AZW21" s="274"/>
      <c r="AZX21" s="274"/>
      <c r="AZY21" s="274"/>
      <c r="AZZ21" s="274"/>
      <c r="BAA21" s="274"/>
      <c r="BAB21" s="274"/>
      <c r="BAC21" s="274"/>
      <c r="BAD21" s="274"/>
      <c r="BAE21" s="274"/>
      <c r="BAF21" s="274"/>
      <c r="BAG21" s="274"/>
      <c r="BAH21" s="274"/>
      <c r="BAI21" s="274"/>
      <c r="BAJ21" s="274"/>
      <c r="BAK21" s="274"/>
      <c r="BAL21" s="274"/>
      <c r="BAM21" s="274"/>
      <c r="BAN21" s="274"/>
      <c r="BAO21" s="274"/>
      <c r="BAP21" s="274"/>
      <c r="BAQ21" s="274"/>
      <c r="BAR21" s="274"/>
      <c r="BAS21" s="274"/>
      <c r="BAT21" s="274"/>
      <c r="BAU21" s="274"/>
      <c r="BAV21" s="274"/>
      <c r="BAW21" s="274"/>
      <c r="BAX21" s="274"/>
      <c r="BAY21" s="274"/>
      <c r="BAZ21" s="274"/>
      <c r="BBA21" s="274"/>
      <c r="BBB21" s="274"/>
      <c r="BBC21" s="274"/>
      <c r="BBD21" s="274"/>
      <c r="BBE21" s="274"/>
      <c r="BBF21" s="274"/>
      <c r="BBG21" s="274"/>
      <c r="BBH21" s="274"/>
      <c r="BBI21" s="274"/>
      <c r="BBJ21" s="274"/>
      <c r="BBK21" s="274"/>
      <c r="BBL21" s="274"/>
      <c r="BBM21" s="274"/>
      <c r="BBN21" s="274"/>
      <c r="BBO21" s="274"/>
      <c r="BBP21" s="274"/>
      <c r="BBQ21" s="274"/>
      <c r="BBR21" s="274"/>
      <c r="BBS21" s="274"/>
      <c r="BBT21" s="274"/>
      <c r="BBU21" s="274"/>
      <c r="BBV21" s="274"/>
      <c r="BBW21" s="274"/>
      <c r="BBX21" s="274"/>
      <c r="BBY21" s="274"/>
      <c r="BBZ21" s="274"/>
      <c r="BCA21" s="274"/>
      <c r="BCB21" s="274"/>
      <c r="BCC21" s="274"/>
      <c r="BCD21" s="274"/>
      <c r="BCE21" s="274"/>
      <c r="BCF21" s="274"/>
      <c r="BCG21" s="274"/>
      <c r="BCH21" s="274"/>
      <c r="BCI21" s="274"/>
      <c r="BCJ21" s="274"/>
      <c r="BCK21" s="274"/>
      <c r="BCL21" s="274"/>
      <c r="BCM21" s="274"/>
      <c r="BCN21" s="274"/>
      <c r="BCO21" s="274"/>
      <c r="BCP21" s="274"/>
      <c r="BCQ21" s="274"/>
      <c r="BCR21" s="274"/>
      <c r="BCS21" s="274"/>
      <c r="BCT21" s="274"/>
      <c r="BCU21" s="274"/>
      <c r="BCV21" s="274"/>
      <c r="BCW21" s="274"/>
      <c r="BCX21" s="274"/>
      <c r="BCY21" s="274"/>
      <c r="BCZ21" s="274"/>
      <c r="BDA21" s="274"/>
      <c r="BDB21" s="274"/>
      <c r="BDC21" s="274"/>
      <c r="BDD21" s="274"/>
      <c r="BDE21" s="274"/>
      <c r="BDF21" s="274"/>
      <c r="BDG21" s="274"/>
      <c r="BDH21" s="274"/>
      <c r="BDI21" s="274"/>
      <c r="BDJ21" s="274"/>
      <c r="BDK21" s="274"/>
      <c r="BDL21" s="274"/>
      <c r="BDM21" s="274"/>
      <c r="BDN21" s="274"/>
      <c r="BDO21" s="274"/>
      <c r="BDP21" s="274"/>
      <c r="BDQ21" s="274"/>
      <c r="BDR21" s="274"/>
      <c r="BDS21" s="274"/>
      <c r="BDT21" s="274"/>
      <c r="BDU21" s="274"/>
      <c r="BDV21" s="274"/>
      <c r="BDW21" s="274"/>
      <c r="BDX21" s="274"/>
      <c r="BDY21" s="274"/>
      <c r="BDZ21" s="274"/>
      <c r="BEA21" s="274"/>
      <c r="BEB21" s="274"/>
      <c r="BEC21" s="274"/>
      <c r="BED21" s="274"/>
      <c r="BEE21" s="274"/>
      <c r="BEF21" s="274"/>
      <c r="BEG21" s="274"/>
      <c r="BEH21" s="274"/>
      <c r="BEI21" s="274"/>
      <c r="BEJ21" s="274"/>
      <c r="BEK21" s="274"/>
      <c r="BEL21" s="274"/>
      <c r="BEM21" s="274"/>
      <c r="BEN21" s="274"/>
      <c r="BEO21" s="274"/>
      <c r="BEP21" s="274"/>
      <c r="BEQ21" s="274"/>
      <c r="BER21" s="274"/>
      <c r="BES21" s="274"/>
      <c r="BET21" s="274"/>
      <c r="BEU21" s="274"/>
      <c r="BEV21" s="274"/>
      <c r="BEW21" s="274"/>
      <c r="BEX21" s="274"/>
      <c r="BEY21" s="274"/>
      <c r="BEZ21" s="274"/>
      <c r="BFA21" s="274"/>
      <c r="BFB21" s="274"/>
      <c r="BFC21" s="274"/>
      <c r="BFD21" s="274"/>
      <c r="BFE21" s="274"/>
      <c r="BFF21" s="274"/>
      <c r="BFG21" s="274"/>
      <c r="BFH21" s="274"/>
      <c r="BFI21" s="274"/>
      <c r="BFJ21" s="274"/>
      <c r="BFK21" s="274"/>
      <c r="BFL21" s="274"/>
      <c r="BFM21" s="274"/>
      <c r="BFN21" s="274"/>
      <c r="BFO21" s="274"/>
      <c r="BFP21" s="274"/>
      <c r="BFQ21" s="274"/>
      <c r="BFR21" s="274"/>
      <c r="BFS21" s="274"/>
      <c r="BFT21" s="274"/>
      <c r="BFU21" s="274"/>
      <c r="BFV21" s="274"/>
      <c r="BFW21" s="274"/>
      <c r="BFX21" s="274"/>
      <c r="BFY21" s="274"/>
      <c r="BFZ21" s="274"/>
      <c r="BGA21" s="274"/>
      <c r="BGB21" s="274"/>
      <c r="BGC21" s="274"/>
      <c r="BGD21" s="274"/>
      <c r="BGE21" s="274"/>
      <c r="BGF21" s="274"/>
      <c r="BGG21" s="274"/>
      <c r="BGH21" s="274"/>
      <c r="BGI21" s="274"/>
      <c r="BGJ21" s="274"/>
      <c r="BGK21" s="274"/>
      <c r="BGL21" s="274"/>
      <c r="BGM21" s="274"/>
      <c r="BGN21" s="274"/>
      <c r="BGO21" s="274"/>
      <c r="BGP21" s="274"/>
      <c r="BGQ21" s="274"/>
      <c r="BGR21" s="274"/>
      <c r="BGS21" s="274"/>
      <c r="BGT21" s="274"/>
      <c r="BGU21" s="274"/>
      <c r="BGV21" s="274"/>
      <c r="BGW21" s="274"/>
      <c r="BGX21" s="274"/>
      <c r="BGY21" s="274"/>
      <c r="BGZ21" s="274"/>
      <c r="BHA21" s="274"/>
      <c r="BHB21" s="274"/>
      <c r="BHC21" s="274"/>
      <c r="BHD21" s="274"/>
      <c r="BHE21" s="274"/>
      <c r="BHF21" s="274"/>
      <c r="BHG21" s="274"/>
      <c r="BHH21" s="274"/>
      <c r="BHI21" s="274"/>
      <c r="BHJ21" s="274"/>
      <c r="BHK21" s="274"/>
      <c r="BHL21" s="274"/>
      <c r="BHM21" s="274"/>
      <c r="BHN21" s="274"/>
      <c r="BHO21" s="274"/>
      <c r="BHP21" s="274"/>
      <c r="BHQ21" s="274"/>
      <c r="BHR21" s="274"/>
      <c r="BHS21" s="274"/>
      <c r="BHT21" s="274"/>
      <c r="BHU21" s="274"/>
      <c r="BHV21" s="274"/>
      <c r="BHW21" s="274"/>
      <c r="BHX21" s="274"/>
      <c r="BHY21" s="274"/>
      <c r="BHZ21" s="274"/>
      <c r="BIA21" s="274"/>
      <c r="BIB21" s="274"/>
      <c r="BIC21" s="274"/>
      <c r="BID21" s="274"/>
      <c r="BIE21" s="274"/>
      <c r="BIF21" s="274"/>
      <c r="BIG21" s="274"/>
      <c r="BIH21" s="274"/>
      <c r="BII21" s="274"/>
      <c r="BIJ21" s="274"/>
      <c r="BIK21" s="274"/>
      <c r="BIL21" s="274"/>
      <c r="BIM21" s="274"/>
      <c r="BIN21" s="274"/>
      <c r="BIO21" s="274"/>
      <c r="BIP21" s="274"/>
      <c r="BIQ21" s="274"/>
      <c r="BIR21" s="274"/>
      <c r="BIS21" s="274"/>
      <c r="BIT21" s="274"/>
      <c r="BIU21" s="274"/>
      <c r="BIV21" s="274"/>
      <c r="BIW21" s="274"/>
      <c r="BIX21" s="274"/>
      <c r="BIY21" s="274"/>
      <c r="BIZ21" s="274"/>
      <c r="BJA21" s="274"/>
      <c r="BJB21" s="274"/>
      <c r="BJC21" s="274"/>
      <c r="BJD21" s="274"/>
      <c r="BJE21" s="274"/>
      <c r="BJF21" s="274"/>
      <c r="BJG21" s="274"/>
      <c r="BJH21" s="274"/>
      <c r="BJI21" s="274"/>
      <c r="BJJ21" s="274"/>
      <c r="BJK21" s="274"/>
      <c r="BJL21" s="274"/>
      <c r="BJM21" s="274"/>
      <c r="BJN21" s="274"/>
      <c r="BJO21" s="274"/>
      <c r="BJP21" s="274"/>
      <c r="BJQ21" s="274"/>
      <c r="BJR21" s="274"/>
      <c r="BJS21" s="274"/>
      <c r="BJT21" s="274"/>
      <c r="BJU21" s="274"/>
      <c r="BJV21" s="274"/>
      <c r="BJW21" s="274"/>
      <c r="BJX21" s="274"/>
      <c r="BJY21" s="274"/>
      <c r="BJZ21" s="274"/>
      <c r="BKA21" s="274"/>
      <c r="BKB21" s="274"/>
      <c r="BKC21" s="274"/>
      <c r="BKD21" s="274"/>
      <c r="BKE21" s="274"/>
      <c r="BKF21" s="274"/>
      <c r="BKG21" s="274"/>
      <c r="BKH21" s="274"/>
      <c r="BKI21" s="274"/>
      <c r="BKJ21" s="274"/>
      <c r="BKK21" s="274"/>
      <c r="BKL21" s="274"/>
      <c r="BKM21" s="274"/>
      <c r="BKN21" s="274"/>
      <c r="BKO21" s="274"/>
      <c r="BKP21" s="274"/>
      <c r="BKQ21" s="274"/>
      <c r="BKR21" s="274"/>
      <c r="BKS21" s="274"/>
      <c r="BKT21" s="274"/>
      <c r="BKU21" s="274"/>
      <c r="BKV21" s="274"/>
      <c r="BKW21" s="274"/>
      <c r="BKX21" s="274"/>
      <c r="BKY21" s="274"/>
      <c r="BKZ21" s="274"/>
      <c r="BLA21" s="274"/>
      <c r="BLB21" s="274"/>
      <c r="BLC21" s="274"/>
      <c r="BLD21" s="274"/>
      <c r="BLE21" s="274"/>
      <c r="BLF21" s="274"/>
      <c r="BLG21" s="274"/>
      <c r="BLH21" s="274"/>
      <c r="BLI21" s="274"/>
      <c r="BLJ21" s="274"/>
      <c r="BLK21" s="274"/>
      <c r="BLL21" s="274"/>
      <c r="BLM21" s="274"/>
      <c r="BLN21" s="274"/>
      <c r="BLO21" s="274"/>
      <c r="BLP21" s="274"/>
      <c r="BLQ21" s="274"/>
      <c r="BLR21" s="274"/>
      <c r="BLS21" s="274"/>
      <c r="BLT21" s="274"/>
      <c r="BLU21" s="274"/>
      <c r="BLV21" s="274"/>
      <c r="BLW21" s="274"/>
      <c r="BLX21" s="274"/>
      <c r="BLY21" s="274"/>
      <c r="BLZ21" s="274"/>
      <c r="BMA21" s="274"/>
      <c r="BMB21" s="274"/>
      <c r="BMC21" s="274"/>
      <c r="BMD21" s="274"/>
      <c r="BME21" s="274"/>
      <c r="BMF21" s="274"/>
      <c r="BMG21" s="274"/>
      <c r="BMH21" s="274"/>
      <c r="BMI21" s="274"/>
      <c r="BMJ21" s="274"/>
      <c r="BMK21" s="274"/>
      <c r="BML21" s="274"/>
      <c r="BMM21" s="274"/>
      <c r="BMN21" s="274"/>
      <c r="BMO21" s="274"/>
      <c r="BMP21" s="274"/>
      <c r="BMQ21" s="274"/>
      <c r="BMR21" s="274"/>
      <c r="BMS21" s="274"/>
      <c r="BMT21" s="274"/>
      <c r="BMU21" s="274"/>
      <c r="BMV21" s="274"/>
      <c r="BMW21" s="274"/>
      <c r="BMX21" s="274"/>
      <c r="BMY21" s="274"/>
      <c r="BMZ21" s="274"/>
      <c r="BNA21" s="274"/>
      <c r="BNB21" s="274"/>
      <c r="BNC21" s="274"/>
      <c r="BND21" s="274"/>
      <c r="BNE21" s="274"/>
      <c r="BNF21" s="274"/>
      <c r="BNG21" s="274"/>
      <c r="BNH21" s="274"/>
      <c r="BNI21" s="274"/>
      <c r="BNJ21" s="274"/>
      <c r="BNK21" s="274"/>
      <c r="BNL21" s="274"/>
      <c r="BNM21" s="274"/>
      <c r="BNN21" s="274"/>
      <c r="BNO21" s="274"/>
      <c r="BNP21" s="274"/>
      <c r="BNQ21" s="274"/>
      <c r="BNR21" s="274"/>
      <c r="BNS21" s="274"/>
      <c r="BNT21" s="274"/>
      <c r="BNU21" s="274"/>
      <c r="BNV21" s="274"/>
      <c r="BNW21" s="274"/>
      <c r="BNX21" s="274"/>
      <c r="BNY21" s="274"/>
      <c r="BNZ21" s="274"/>
      <c r="BOA21" s="274"/>
      <c r="BOB21" s="274"/>
      <c r="BOC21" s="274"/>
      <c r="BOD21" s="274"/>
      <c r="BOE21" s="274"/>
      <c r="BOF21" s="274"/>
      <c r="BOG21" s="274"/>
      <c r="BOH21" s="274"/>
      <c r="BOI21" s="274"/>
      <c r="BOJ21" s="274"/>
      <c r="BOK21" s="274"/>
      <c r="BOL21" s="274"/>
      <c r="BOM21" s="274"/>
      <c r="BON21" s="274"/>
      <c r="BOO21" s="274"/>
      <c r="BOP21" s="274"/>
      <c r="BOQ21" s="274"/>
      <c r="BOR21" s="274"/>
      <c r="BOS21" s="274"/>
      <c r="BOT21" s="274"/>
      <c r="BOU21" s="274"/>
      <c r="BOV21" s="274"/>
      <c r="BOW21" s="274"/>
      <c r="BOX21" s="274"/>
      <c r="BOY21" s="274"/>
      <c r="BOZ21" s="274"/>
      <c r="BPA21" s="274"/>
      <c r="BPB21" s="274"/>
      <c r="BPC21" s="274"/>
      <c r="BPD21" s="274"/>
      <c r="BPE21" s="274"/>
      <c r="BPF21" s="274"/>
      <c r="BPG21" s="274"/>
      <c r="BPH21" s="274"/>
      <c r="BPI21" s="274"/>
      <c r="BPJ21" s="274"/>
      <c r="BPK21" s="274"/>
      <c r="BPL21" s="274"/>
      <c r="BPM21" s="274"/>
      <c r="BPN21" s="274"/>
      <c r="BPO21" s="274"/>
      <c r="BPP21" s="274"/>
      <c r="BPQ21" s="274"/>
      <c r="BPR21" s="274"/>
      <c r="BPS21" s="274"/>
      <c r="BPT21" s="274"/>
      <c r="BPU21" s="274"/>
      <c r="BPV21" s="274"/>
      <c r="BPW21" s="274"/>
      <c r="BPX21" s="274"/>
      <c r="BPY21" s="274"/>
      <c r="BPZ21" s="274"/>
      <c r="BQA21" s="274"/>
      <c r="BQB21" s="274"/>
      <c r="BQC21" s="274"/>
      <c r="BQD21" s="274"/>
      <c r="BQE21" s="274"/>
      <c r="BQF21" s="274"/>
      <c r="BQG21" s="274"/>
      <c r="BQH21" s="274"/>
      <c r="BQI21" s="274"/>
      <c r="BQJ21" s="274"/>
      <c r="BQK21" s="274"/>
      <c r="BQL21" s="274"/>
      <c r="BQM21" s="274"/>
      <c r="BQN21" s="274"/>
      <c r="BQO21" s="274"/>
      <c r="BQP21" s="274"/>
      <c r="BQQ21" s="274"/>
      <c r="BQR21" s="274"/>
      <c r="BQS21" s="274"/>
      <c r="BQT21" s="274"/>
      <c r="BQU21" s="274"/>
      <c r="BQV21" s="274"/>
      <c r="BQW21" s="274"/>
      <c r="BQX21" s="274"/>
      <c r="BQY21" s="274"/>
      <c r="BQZ21" s="274"/>
      <c r="BRA21" s="274"/>
      <c r="BRB21" s="274"/>
      <c r="BRC21" s="274"/>
      <c r="BRD21" s="274"/>
      <c r="BRE21" s="274"/>
      <c r="BRF21" s="274"/>
      <c r="BRG21" s="274"/>
      <c r="BRH21" s="274"/>
      <c r="BRI21" s="274"/>
      <c r="BRJ21" s="274"/>
      <c r="BRK21" s="274"/>
      <c r="BRL21" s="274"/>
      <c r="BRM21" s="274"/>
      <c r="BRN21" s="274"/>
      <c r="BRO21" s="274"/>
      <c r="BRP21" s="274"/>
      <c r="BRQ21" s="274"/>
      <c r="BRR21" s="274"/>
      <c r="BRS21" s="274"/>
      <c r="BRT21" s="274"/>
      <c r="BRU21" s="274"/>
      <c r="BRV21" s="274"/>
      <c r="BRW21" s="274"/>
      <c r="BRX21" s="274"/>
      <c r="BRY21" s="274"/>
      <c r="BRZ21" s="274"/>
      <c r="BSA21" s="274"/>
      <c r="BSB21" s="274"/>
      <c r="BSC21" s="274"/>
      <c r="BSD21" s="274"/>
      <c r="BSE21" s="274"/>
      <c r="BSF21" s="274"/>
      <c r="BSG21" s="274"/>
      <c r="BSH21" s="274"/>
      <c r="BSI21" s="274"/>
      <c r="BSJ21" s="274"/>
      <c r="BSK21" s="274"/>
      <c r="BSL21" s="274"/>
      <c r="BSM21" s="274"/>
      <c r="BSN21" s="274"/>
      <c r="BSO21" s="274"/>
      <c r="BSP21" s="274"/>
      <c r="BSQ21" s="274"/>
      <c r="BSR21" s="274"/>
      <c r="BSS21" s="274"/>
      <c r="BST21" s="274"/>
      <c r="BSU21" s="274"/>
      <c r="BSV21" s="274"/>
      <c r="BSW21" s="274"/>
      <c r="BSX21" s="274"/>
      <c r="BSY21" s="274"/>
      <c r="BSZ21" s="274"/>
      <c r="BTA21" s="274"/>
      <c r="BTB21" s="274"/>
      <c r="BTC21" s="274"/>
      <c r="BTD21" s="274"/>
      <c r="BTE21" s="274"/>
      <c r="BTF21" s="274"/>
      <c r="BTG21" s="274"/>
      <c r="BTH21" s="274"/>
      <c r="BTI21" s="274"/>
      <c r="BTJ21" s="274"/>
      <c r="BTK21" s="274"/>
      <c r="BTL21" s="274"/>
      <c r="BTM21" s="274"/>
      <c r="BTN21" s="274"/>
      <c r="BTO21" s="274"/>
      <c r="BTP21" s="274"/>
      <c r="BTQ21" s="274"/>
      <c r="BTR21" s="274"/>
      <c r="BTS21" s="274"/>
      <c r="BTT21" s="274"/>
      <c r="BTU21" s="274"/>
      <c r="BTV21" s="274"/>
      <c r="BTW21" s="274"/>
      <c r="BTX21" s="274"/>
      <c r="BTY21" s="274"/>
      <c r="BTZ21" s="274"/>
      <c r="BUA21" s="274"/>
      <c r="BUB21" s="274"/>
      <c r="BUC21" s="274"/>
      <c r="BUD21" s="274"/>
      <c r="BUE21" s="274"/>
      <c r="BUF21" s="274"/>
      <c r="BUG21" s="274"/>
      <c r="BUH21" s="274"/>
      <c r="BUI21" s="274"/>
      <c r="BUJ21" s="274"/>
      <c r="BUK21" s="274"/>
      <c r="BUL21" s="274"/>
      <c r="BUM21" s="274"/>
      <c r="BUN21" s="274"/>
      <c r="BUO21" s="274"/>
      <c r="BUP21" s="274"/>
      <c r="BUQ21" s="274"/>
      <c r="BUR21" s="274"/>
      <c r="BUS21" s="274"/>
      <c r="BUT21" s="274"/>
      <c r="BUU21" s="274"/>
      <c r="BUV21" s="274"/>
      <c r="BUW21" s="274"/>
      <c r="BUX21" s="274"/>
      <c r="BUY21" s="274"/>
      <c r="BUZ21" s="274"/>
      <c r="BVA21" s="274"/>
      <c r="BVB21" s="274"/>
      <c r="BVC21" s="274"/>
      <c r="BVD21" s="274"/>
      <c r="BVE21" s="274"/>
      <c r="BVF21" s="274"/>
      <c r="BVG21" s="274"/>
      <c r="BVH21" s="274"/>
      <c r="BVI21" s="274"/>
      <c r="BVJ21" s="274"/>
      <c r="BVK21" s="274"/>
      <c r="BVL21" s="274"/>
      <c r="BVM21" s="274"/>
      <c r="BVN21" s="274"/>
      <c r="BVO21" s="274"/>
      <c r="BVP21" s="274"/>
      <c r="BVQ21" s="274"/>
      <c r="BVR21" s="274"/>
      <c r="BVS21" s="274"/>
      <c r="BVT21" s="274"/>
      <c r="BVU21" s="274"/>
      <c r="BVV21" s="274"/>
      <c r="BVW21" s="274"/>
      <c r="BVX21" s="274"/>
      <c r="BVY21" s="274"/>
      <c r="BVZ21" s="274"/>
      <c r="BWA21" s="274"/>
      <c r="BWB21" s="274"/>
      <c r="BWC21" s="274"/>
      <c r="BWD21" s="274"/>
      <c r="BWE21" s="274"/>
      <c r="BWF21" s="274"/>
      <c r="BWG21" s="274"/>
      <c r="BWH21" s="274"/>
      <c r="BWI21" s="274"/>
      <c r="BWJ21" s="274"/>
      <c r="BWK21" s="274"/>
    </row>
    <row r="22" spans="1:1961">
      <c r="A22" s="13" t="s">
        <v>32</v>
      </c>
      <c r="B22" s="14" t="s">
        <v>33</v>
      </c>
      <c r="C22" s="275" t="s">
        <v>203</v>
      </c>
      <c r="D22" s="275" t="s">
        <v>203</v>
      </c>
      <c r="E22" s="275" t="s">
        <v>203</v>
      </c>
      <c r="F22" s="275" t="s">
        <v>203</v>
      </c>
      <c r="G22" s="275" t="s">
        <v>203</v>
      </c>
      <c r="H22" s="275" t="s">
        <v>203</v>
      </c>
      <c r="I22" s="275" t="s">
        <v>203</v>
      </c>
      <c r="J22" s="275" t="s">
        <v>203</v>
      </c>
      <c r="K22" s="275" t="s">
        <v>203</v>
      </c>
      <c r="L22" s="275" t="s">
        <v>203</v>
      </c>
      <c r="M22" s="275" t="s">
        <v>203</v>
      </c>
      <c r="N22" s="275" t="s">
        <v>203</v>
      </c>
      <c r="O22" s="275" t="s">
        <v>203</v>
      </c>
      <c r="P22" s="275" t="s">
        <v>203</v>
      </c>
      <c r="Q22" s="275" t="s">
        <v>203</v>
      </c>
      <c r="R22" s="275" t="s">
        <v>203</v>
      </c>
      <c r="S22" s="275" t="s">
        <v>203</v>
      </c>
      <c r="T22" s="275" t="s">
        <v>203</v>
      </c>
      <c r="U22" s="275" t="s">
        <v>203</v>
      </c>
      <c r="V22" s="275" t="s">
        <v>203</v>
      </c>
      <c r="W22" s="275" t="s">
        <v>203</v>
      </c>
      <c r="X22" s="275" t="s">
        <v>203</v>
      </c>
      <c r="Y22" s="275" t="s">
        <v>203</v>
      </c>
      <c r="Z22" s="275" t="s">
        <v>203</v>
      </c>
      <c r="AA22" s="275" t="s">
        <v>203</v>
      </c>
      <c r="AB22" s="275" t="s">
        <v>203</v>
      </c>
      <c r="AC22" s="275" t="s">
        <v>203</v>
      </c>
      <c r="AD22" s="275" t="s">
        <v>203</v>
      </c>
      <c r="AE22" s="275" t="s">
        <v>203</v>
      </c>
      <c r="AF22" s="275" t="s">
        <v>203</v>
      </c>
      <c r="AG22" s="275" t="s">
        <v>203</v>
      </c>
      <c r="AH22" s="275" t="s">
        <v>203</v>
      </c>
      <c r="AI22" s="275" t="s">
        <v>203</v>
      </c>
      <c r="AJ22" s="275" t="s">
        <v>203</v>
      </c>
      <c r="AK22" s="275" t="s">
        <v>203</v>
      </c>
      <c r="AL22" s="275" t="s">
        <v>203</v>
      </c>
    </row>
    <row r="23" spans="1:1961">
      <c r="A23" s="13" t="s">
        <v>34</v>
      </c>
      <c r="B23" s="14" t="s">
        <v>35</v>
      </c>
      <c r="C23" s="275" t="s">
        <v>203</v>
      </c>
      <c r="D23" s="275" t="s">
        <v>203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75" t="s">
        <v>203</v>
      </c>
      <c r="L23" s="296">
        <v>0</v>
      </c>
      <c r="M23" s="296">
        <v>0</v>
      </c>
      <c r="N23" s="296">
        <v>0</v>
      </c>
      <c r="O23" s="296">
        <v>0</v>
      </c>
      <c r="P23" s="296">
        <v>0</v>
      </c>
      <c r="Q23" s="296">
        <v>0</v>
      </c>
      <c r="R23" s="275" t="s">
        <v>203</v>
      </c>
      <c r="S23" s="296">
        <v>0</v>
      </c>
      <c r="T23" s="296">
        <v>0</v>
      </c>
      <c r="U23" s="296">
        <v>0</v>
      </c>
      <c r="V23" s="296">
        <v>0</v>
      </c>
      <c r="W23" s="296">
        <v>0</v>
      </c>
      <c r="X23" s="296">
        <v>0</v>
      </c>
      <c r="Y23" s="275" t="s">
        <v>203</v>
      </c>
      <c r="Z23" s="296">
        <v>0</v>
      </c>
      <c r="AA23" s="296">
        <f t="shared" ref="AA23:AE23" si="5">AA50</f>
        <v>0</v>
      </c>
      <c r="AB23" s="296">
        <f t="shared" si="5"/>
        <v>0</v>
      </c>
      <c r="AC23" s="296">
        <f t="shared" si="5"/>
        <v>0</v>
      </c>
      <c r="AD23" s="296">
        <v>0</v>
      </c>
      <c r="AE23" s="296">
        <f t="shared" si="5"/>
        <v>0</v>
      </c>
      <c r="AF23" s="275" t="s">
        <v>203</v>
      </c>
      <c r="AG23" s="288">
        <f>AG50</f>
        <v>0</v>
      </c>
      <c r="AH23" s="296">
        <f t="shared" ref="AH23:AL23" si="6">AH50</f>
        <v>0</v>
      </c>
      <c r="AI23" s="296">
        <f t="shared" si="6"/>
        <v>0</v>
      </c>
      <c r="AJ23" s="296">
        <f t="shared" si="6"/>
        <v>0</v>
      </c>
      <c r="AK23" s="296">
        <f t="shared" si="6"/>
        <v>0</v>
      </c>
      <c r="AL23" s="296">
        <f t="shared" si="6"/>
        <v>0</v>
      </c>
    </row>
    <row r="24" spans="1:1961" ht="48">
      <c r="A24" s="13" t="s">
        <v>36</v>
      </c>
      <c r="B24" s="163" t="s">
        <v>37</v>
      </c>
      <c r="C24" s="275" t="s">
        <v>203</v>
      </c>
      <c r="D24" s="275" t="s">
        <v>203</v>
      </c>
      <c r="E24" s="275" t="s">
        <v>203</v>
      </c>
      <c r="F24" s="275" t="s">
        <v>203</v>
      </c>
      <c r="G24" s="275" t="s">
        <v>203</v>
      </c>
      <c r="H24" s="275" t="s">
        <v>203</v>
      </c>
      <c r="I24" s="275" t="s">
        <v>203</v>
      </c>
      <c r="J24" s="275" t="s">
        <v>203</v>
      </c>
      <c r="K24" s="275" t="s">
        <v>203</v>
      </c>
      <c r="L24" s="275" t="s">
        <v>203</v>
      </c>
      <c r="M24" s="275" t="s">
        <v>203</v>
      </c>
      <c r="N24" s="275" t="s">
        <v>203</v>
      </c>
      <c r="O24" s="275" t="s">
        <v>203</v>
      </c>
      <c r="P24" s="275" t="s">
        <v>203</v>
      </c>
      <c r="Q24" s="275" t="s">
        <v>203</v>
      </c>
      <c r="R24" s="275" t="s">
        <v>203</v>
      </c>
      <c r="S24" s="275" t="s">
        <v>203</v>
      </c>
      <c r="T24" s="275" t="s">
        <v>203</v>
      </c>
      <c r="U24" s="275" t="s">
        <v>203</v>
      </c>
      <c r="V24" s="275" t="s">
        <v>203</v>
      </c>
      <c r="W24" s="275" t="s">
        <v>203</v>
      </c>
      <c r="X24" s="275" t="s">
        <v>203</v>
      </c>
      <c r="Y24" s="275" t="s">
        <v>203</v>
      </c>
      <c r="Z24" s="275" t="s">
        <v>203</v>
      </c>
      <c r="AA24" s="275" t="s">
        <v>203</v>
      </c>
      <c r="AB24" s="275" t="s">
        <v>203</v>
      </c>
      <c r="AC24" s="275" t="s">
        <v>203</v>
      </c>
      <c r="AD24" s="275" t="s">
        <v>203</v>
      </c>
      <c r="AE24" s="275" t="s">
        <v>203</v>
      </c>
      <c r="AF24" s="275" t="s">
        <v>203</v>
      </c>
      <c r="AG24" s="275" t="s">
        <v>203</v>
      </c>
      <c r="AH24" s="275" t="s">
        <v>203</v>
      </c>
      <c r="AI24" s="275" t="s">
        <v>203</v>
      </c>
      <c r="AJ24" s="275" t="s">
        <v>203</v>
      </c>
      <c r="AK24" s="275" t="s">
        <v>203</v>
      </c>
      <c r="AL24" s="275" t="s">
        <v>203</v>
      </c>
    </row>
    <row r="25" spans="1:1961" ht="32">
      <c r="A25" s="13" t="s">
        <v>38</v>
      </c>
      <c r="B25" s="14" t="s">
        <v>39</v>
      </c>
      <c r="C25" s="275" t="s">
        <v>203</v>
      </c>
      <c r="D25" s="275" t="s">
        <v>203</v>
      </c>
      <c r="E25" s="275" t="s">
        <v>203</v>
      </c>
      <c r="F25" s="275" t="s">
        <v>203</v>
      </c>
      <c r="G25" s="275" t="s">
        <v>203</v>
      </c>
      <c r="H25" s="275" t="s">
        <v>203</v>
      </c>
      <c r="I25" s="275" t="s">
        <v>203</v>
      </c>
      <c r="J25" s="275" t="s">
        <v>203</v>
      </c>
      <c r="K25" s="275" t="s">
        <v>203</v>
      </c>
      <c r="L25" s="275" t="s">
        <v>203</v>
      </c>
      <c r="M25" s="275" t="s">
        <v>203</v>
      </c>
      <c r="N25" s="275" t="s">
        <v>203</v>
      </c>
      <c r="O25" s="275" t="s">
        <v>203</v>
      </c>
      <c r="P25" s="275" t="s">
        <v>203</v>
      </c>
      <c r="Q25" s="275" t="s">
        <v>203</v>
      </c>
      <c r="R25" s="275" t="s">
        <v>203</v>
      </c>
      <c r="S25" s="275" t="s">
        <v>203</v>
      </c>
      <c r="T25" s="275" t="s">
        <v>203</v>
      </c>
      <c r="U25" s="275" t="s">
        <v>203</v>
      </c>
      <c r="V25" s="275" t="s">
        <v>203</v>
      </c>
      <c r="W25" s="275" t="s">
        <v>203</v>
      </c>
      <c r="X25" s="275" t="s">
        <v>203</v>
      </c>
      <c r="Y25" s="275" t="s">
        <v>203</v>
      </c>
      <c r="Z25" s="275" t="s">
        <v>203</v>
      </c>
      <c r="AA25" s="275" t="s">
        <v>203</v>
      </c>
      <c r="AB25" s="275" t="s">
        <v>203</v>
      </c>
      <c r="AC25" s="275" t="s">
        <v>203</v>
      </c>
      <c r="AD25" s="275" t="s">
        <v>203</v>
      </c>
      <c r="AE25" s="275" t="s">
        <v>203</v>
      </c>
      <c r="AF25" s="275" t="s">
        <v>203</v>
      </c>
      <c r="AG25" s="275" t="s">
        <v>203</v>
      </c>
      <c r="AH25" s="275" t="s">
        <v>203</v>
      </c>
      <c r="AI25" s="275" t="s">
        <v>203</v>
      </c>
      <c r="AJ25" s="275" t="s">
        <v>203</v>
      </c>
      <c r="AK25" s="275" t="s">
        <v>203</v>
      </c>
      <c r="AL25" s="275" t="s">
        <v>203</v>
      </c>
    </row>
    <row r="26" spans="1:1961" ht="32">
      <c r="A26" s="13" t="s">
        <v>40</v>
      </c>
      <c r="B26" s="14" t="s">
        <v>41</v>
      </c>
      <c r="C26" s="275" t="s">
        <v>203</v>
      </c>
      <c r="D26" s="275" t="s">
        <v>203</v>
      </c>
      <c r="E26" s="275" t="s">
        <v>203</v>
      </c>
      <c r="F26" s="275" t="s">
        <v>203</v>
      </c>
      <c r="G26" s="275" t="s">
        <v>203</v>
      </c>
      <c r="H26" s="275" t="s">
        <v>203</v>
      </c>
      <c r="I26" s="275" t="s">
        <v>203</v>
      </c>
      <c r="J26" s="275" t="s">
        <v>203</v>
      </c>
      <c r="K26" s="275" t="s">
        <v>203</v>
      </c>
      <c r="L26" s="275" t="s">
        <v>203</v>
      </c>
      <c r="M26" s="275" t="s">
        <v>203</v>
      </c>
      <c r="N26" s="275" t="s">
        <v>203</v>
      </c>
      <c r="O26" s="275" t="s">
        <v>203</v>
      </c>
      <c r="P26" s="275" t="s">
        <v>203</v>
      </c>
      <c r="Q26" s="275" t="s">
        <v>203</v>
      </c>
      <c r="R26" s="275" t="s">
        <v>203</v>
      </c>
      <c r="S26" s="275" t="s">
        <v>203</v>
      </c>
      <c r="T26" s="275" t="s">
        <v>203</v>
      </c>
      <c r="U26" s="275" t="s">
        <v>203</v>
      </c>
      <c r="V26" s="275" t="s">
        <v>203</v>
      </c>
      <c r="W26" s="275" t="s">
        <v>203</v>
      </c>
      <c r="X26" s="275" t="s">
        <v>203</v>
      </c>
      <c r="Y26" s="275" t="s">
        <v>203</v>
      </c>
      <c r="Z26" s="275" t="s">
        <v>203</v>
      </c>
      <c r="AA26" s="275" t="s">
        <v>203</v>
      </c>
      <c r="AB26" s="275" t="s">
        <v>203</v>
      </c>
      <c r="AC26" s="275" t="s">
        <v>203</v>
      </c>
      <c r="AD26" s="275" t="s">
        <v>203</v>
      </c>
      <c r="AE26" s="275" t="s">
        <v>203</v>
      </c>
      <c r="AF26" s="275" t="s">
        <v>203</v>
      </c>
      <c r="AG26" s="275" t="s">
        <v>203</v>
      </c>
      <c r="AH26" s="275" t="s">
        <v>203</v>
      </c>
      <c r="AI26" s="275" t="s">
        <v>203</v>
      </c>
      <c r="AJ26" s="275" t="s">
        <v>203</v>
      </c>
      <c r="AK26" s="275" t="s">
        <v>203</v>
      </c>
      <c r="AL26" s="275" t="s">
        <v>203</v>
      </c>
    </row>
    <row r="27" spans="1:1961">
      <c r="A27" s="13" t="s">
        <v>42</v>
      </c>
      <c r="B27" s="163" t="s">
        <v>43</v>
      </c>
      <c r="C27" s="275" t="s">
        <v>203</v>
      </c>
      <c r="D27" s="275" t="s">
        <v>203</v>
      </c>
      <c r="E27" s="275" t="s">
        <v>203</v>
      </c>
      <c r="F27" s="275" t="s">
        <v>203</v>
      </c>
      <c r="G27" s="275" t="s">
        <v>203</v>
      </c>
      <c r="H27" s="275" t="s">
        <v>203</v>
      </c>
      <c r="I27" s="275" t="s">
        <v>203</v>
      </c>
      <c r="J27" s="275" t="s">
        <v>203</v>
      </c>
      <c r="K27" s="275" t="s">
        <v>203</v>
      </c>
      <c r="L27" s="275" t="s">
        <v>203</v>
      </c>
      <c r="M27" s="275" t="s">
        <v>203</v>
      </c>
      <c r="N27" s="275" t="s">
        <v>203</v>
      </c>
      <c r="O27" s="275" t="s">
        <v>203</v>
      </c>
      <c r="P27" s="275" t="s">
        <v>203</v>
      </c>
      <c r="Q27" s="275" t="s">
        <v>203</v>
      </c>
      <c r="R27" s="275" t="s">
        <v>203</v>
      </c>
      <c r="S27" s="275" t="s">
        <v>203</v>
      </c>
      <c r="T27" s="275" t="s">
        <v>203</v>
      </c>
      <c r="U27" s="275" t="s">
        <v>203</v>
      </c>
      <c r="V27" s="275" t="s">
        <v>203</v>
      </c>
      <c r="W27" s="275" t="s">
        <v>203</v>
      </c>
      <c r="X27" s="275" t="s">
        <v>203</v>
      </c>
      <c r="Y27" s="275" t="s">
        <v>203</v>
      </c>
      <c r="Z27" s="275" t="s">
        <v>203</v>
      </c>
      <c r="AA27" s="275" t="s">
        <v>203</v>
      </c>
      <c r="AB27" s="275" t="s">
        <v>203</v>
      </c>
      <c r="AC27" s="275" t="s">
        <v>203</v>
      </c>
      <c r="AD27" s="275" t="s">
        <v>203</v>
      </c>
      <c r="AE27" s="275" t="s">
        <v>203</v>
      </c>
      <c r="AF27" s="275" t="s">
        <v>203</v>
      </c>
      <c r="AG27" s="275" t="s">
        <v>203</v>
      </c>
      <c r="AH27" s="275" t="s">
        <v>203</v>
      </c>
      <c r="AI27" s="275" t="s">
        <v>203</v>
      </c>
      <c r="AJ27" s="275" t="s">
        <v>203</v>
      </c>
      <c r="AK27" s="275" t="s">
        <v>203</v>
      </c>
      <c r="AL27" s="275" t="s">
        <v>203</v>
      </c>
    </row>
    <row r="28" spans="1:1961">
      <c r="A28" s="6"/>
      <c r="B28" s="271"/>
      <c r="C28" s="275" t="s">
        <v>203</v>
      </c>
      <c r="D28" s="275" t="s">
        <v>203</v>
      </c>
      <c r="E28" s="275" t="s">
        <v>203</v>
      </c>
      <c r="F28" s="275" t="s">
        <v>203</v>
      </c>
      <c r="G28" s="275" t="s">
        <v>203</v>
      </c>
      <c r="H28" s="275" t="s">
        <v>203</v>
      </c>
      <c r="I28" s="275" t="s">
        <v>203</v>
      </c>
      <c r="J28" s="275" t="s">
        <v>203</v>
      </c>
      <c r="K28" s="275" t="s">
        <v>203</v>
      </c>
      <c r="L28" s="275" t="s">
        <v>203</v>
      </c>
      <c r="M28" s="275" t="s">
        <v>203</v>
      </c>
      <c r="N28" s="275" t="s">
        <v>203</v>
      </c>
      <c r="O28" s="275" t="s">
        <v>203</v>
      </c>
      <c r="P28" s="275" t="s">
        <v>203</v>
      </c>
      <c r="Q28" s="275" t="s">
        <v>203</v>
      </c>
      <c r="R28" s="275" t="s">
        <v>203</v>
      </c>
      <c r="S28" s="275" t="s">
        <v>203</v>
      </c>
      <c r="T28" s="275" t="s">
        <v>203</v>
      </c>
      <c r="U28" s="275" t="s">
        <v>203</v>
      </c>
      <c r="V28" s="275" t="s">
        <v>203</v>
      </c>
      <c r="W28" s="275" t="s">
        <v>203</v>
      </c>
      <c r="X28" s="275" t="s">
        <v>203</v>
      </c>
      <c r="Y28" s="275" t="s">
        <v>203</v>
      </c>
      <c r="Z28" s="275" t="s">
        <v>203</v>
      </c>
      <c r="AA28" s="275" t="s">
        <v>203</v>
      </c>
      <c r="AB28" s="275" t="s">
        <v>203</v>
      </c>
      <c r="AC28" s="275" t="s">
        <v>203</v>
      </c>
      <c r="AD28" s="275" t="s">
        <v>203</v>
      </c>
      <c r="AE28" s="275" t="s">
        <v>203</v>
      </c>
      <c r="AF28" s="275" t="s">
        <v>203</v>
      </c>
      <c r="AG28" s="275" t="s">
        <v>203</v>
      </c>
      <c r="AH28" s="275" t="s">
        <v>203</v>
      </c>
      <c r="AI28" s="275" t="s">
        <v>203</v>
      </c>
      <c r="AJ28" s="275" t="s">
        <v>203</v>
      </c>
      <c r="AK28" s="275" t="s">
        <v>203</v>
      </c>
      <c r="AL28" s="275" t="s">
        <v>203</v>
      </c>
    </row>
    <row r="29" spans="1:1961">
      <c r="A29" s="6" t="s">
        <v>44</v>
      </c>
      <c r="B29" s="271" t="s">
        <v>123</v>
      </c>
      <c r="C29" s="275" t="s">
        <v>203</v>
      </c>
      <c r="D29" s="275" t="s">
        <v>203</v>
      </c>
      <c r="E29" s="275" t="s">
        <v>203</v>
      </c>
      <c r="F29" s="275" t="s">
        <v>203</v>
      </c>
      <c r="G29" s="275" t="s">
        <v>203</v>
      </c>
      <c r="H29" s="275" t="s">
        <v>203</v>
      </c>
      <c r="I29" s="275" t="s">
        <v>203</v>
      </c>
      <c r="J29" s="275" t="s">
        <v>203</v>
      </c>
      <c r="K29" s="275" t="s">
        <v>203</v>
      </c>
      <c r="L29" s="275" t="s">
        <v>203</v>
      </c>
      <c r="M29" s="275" t="s">
        <v>203</v>
      </c>
      <c r="N29" s="275" t="s">
        <v>203</v>
      </c>
      <c r="O29" s="275" t="s">
        <v>203</v>
      </c>
      <c r="P29" s="275" t="s">
        <v>203</v>
      </c>
      <c r="Q29" s="275" t="s">
        <v>203</v>
      </c>
      <c r="R29" s="275" t="s">
        <v>203</v>
      </c>
      <c r="S29" s="275" t="s">
        <v>203</v>
      </c>
      <c r="T29" s="275" t="s">
        <v>203</v>
      </c>
      <c r="U29" s="275" t="s">
        <v>203</v>
      </c>
      <c r="V29" s="275" t="s">
        <v>203</v>
      </c>
      <c r="W29" s="275" t="s">
        <v>203</v>
      </c>
      <c r="X29" s="275" t="s">
        <v>203</v>
      </c>
      <c r="Y29" s="275" t="s">
        <v>203</v>
      </c>
      <c r="Z29" s="275" t="s">
        <v>203</v>
      </c>
      <c r="AA29" s="275" t="s">
        <v>203</v>
      </c>
      <c r="AB29" s="275" t="s">
        <v>203</v>
      </c>
      <c r="AC29" s="275" t="s">
        <v>203</v>
      </c>
      <c r="AD29" s="275" t="s">
        <v>203</v>
      </c>
      <c r="AE29" s="275" t="s">
        <v>203</v>
      </c>
      <c r="AF29" s="275" t="s">
        <v>203</v>
      </c>
      <c r="AG29" s="275" t="s">
        <v>203</v>
      </c>
      <c r="AH29" s="275" t="s">
        <v>203</v>
      </c>
      <c r="AI29" s="275" t="s">
        <v>203</v>
      </c>
      <c r="AJ29" s="275" t="s">
        <v>203</v>
      </c>
      <c r="AK29" s="275" t="s">
        <v>203</v>
      </c>
      <c r="AL29" s="275" t="s">
        <v>203</v>
      </c>
    </row>
    <row r="30" spans="1:1961" s="30" customFormat="1">
      <c r="A30" s="178" t="s">
        <v>45</v>
      </c>
      <c r="B30" s="282" t="s">
        <v>46</v>
      </c>
      <c r="C30" s="201" t="s">
        <v>203</v>
      </c>
      <c r="D30" s="201">
        <f>D47</f>
        <v>0</v>
      </c>
      <c r="E30" s="201">
        <f>E47</f>
        <v>0</v>
      </c>
      <c r="F30" s="201">
        <f t="shared" ref="F30:J30" si="7">F47</f>
        <v>0</v>
      </c>
      <c r="G30" s="201">
        <f t="shared" si="7"/>
        <v>0</v>
      </c>
      <c r="H30" s="201">
        <f t="shared" si="7"/>
        <v>0</v>
      </c>
      <c r="I30" s="201">
        <f t="shared" si="7"/>
        <v>0</v>
      </c>
      <c r="J30" s="201">
        <f t="shared" si="7"/>
        <v>0</v>
      </c>
      <c r="K30" s="201" t="s">
        <v>203</v>
      </c>
      <c r="L30" s="201">
        <f>L47</f>
        <v>0</v>
      </c>
      <c r="M30" s="201">
        <f t="shared" ref="M30:Q30" si="8">M47</f>
        <v>0</v>
      </c>
      <c r="N30" s="201">
        <f t="shared" si="8"/>
        <v>0</v>
      </c>
      <c r="O30" s="201">
        <f t="shared" si="8"/>
        <v>0</v>
      </c>
      <c r="P30" s="201">
        <f t="shared" si="8"/>
        <v>0</v>
      </c>
      <c r="Q30" s="201">
        <f t="shared" si="8"/>
        <v>0</v>
      </c>
      <c r="R30" s="201" t="s">
        <v>203</v>
      </c>
      <c r="S30" s="201">
        <f>S47</f>
        <v>4.7832627118644071</v>
      </c>
      <c r="T30" s="201">
        <f t="shared" ref="T30:X30" si="9">T47</f>
        <v>0</v>
      </c>
      <c r="U30" s="201">
        <f t="shared" si="9"/>
        <v>0</v>
      </c>
      <c r="V30" s="201">
        <f t="shared" si="9"/>
        <v>1.65</v>
      </c>
      <c r="W30" s="201">
        <f t="shared" si="9"/>
        <v>0</v>
      </c>
      <c r="X30" s="201">
        <f t="shared" si="9"/>
        <v>0</v>
      </c>
      <c r="Y30" s="201" t="s">
        <v>203</v>
      </c>
      <c r="Z30" s="201">
        <f>Z47</f>
        <v>0</v>
      </c>
      <c r="AA30" s="201">
        <f t="shared" ref="AA30:AE30" si="10">AA47</f>
        <v>0</v>
      </c>
      <c r="AB30" s="201">
        <f t="shared" si="10"/>
        <v>0</v>
      </c>
      <c r="AC30" s="201">
        <f t="shared" si="10"/>
        <v>0</v>
      </c>
      <c r="AD30" s="201">
        <f t="shared" si="10"/>
        <v>0</v>
      </c>
      <c r="AE30" s="201">
        <f t="shared" si="10"/>
        <v>0</v>
      </c>
      <c r="AF30" s="201" t="s">
        <v>203</v>
      </c>
      <c r="AG30" s="201">
        <f>AG47</f>
        <v>4.7832627118644071</v>
      </c>
      <c r="AH30" s="201">
        <f t="shared" ref="AH30:AL30" si="11">AH47</f>
        <v>0</v>
      </c>
      <c r="AI30" s="201">
        <f t="shared" si="11"/>
        <v>0</v>
      </c>
      <c r="AJ30" s="201">
        <f t="shared" si="11"/>
        <v>1.65</v>
      </c>
      <c r="AK30" s="201">
        <f t="shared" si="11"/>
        <v>0</v>
      </c>
      <c r="AL30" s="201">
        <f t="shared" si="11"/>
        <v>0</v>
      </c>
    </row>
    <row r="31" spans="1:1961" ht="32" hidden="1" outlineLevel="1">
      <c r="A31" s="6" t="s">
        <v>47</v>
      </c>
      <c r="B31" s="271" t="s">
        <v>48</v>
      </c>
      <c r="C31" s="275" t="s">
        <v>203</v>
      </c>
      <c r="D31" s="275" t="s">
        <v>203</v>
      </c>
      <c r="E31" s="275" t="s">
        <v>203</v>
      </c>
      <c r="F31" s="275" t="s">
        <v>203</v>
      </c>
      <c r="G31" s="275" t="s">
        <v>203</v>
      </c>
      <c r="H31" s="275" t="s">
        <v>203</v>
      </c>
      <c r="I31" s="275" t="s">
        <v>203</v>
      </c>
      <c r="J31" s="275" t="s">
        <v>203</v>
      </c>
      <c r="K31" s="275" t="s">
        <v>203</v>
      </c>
      <c r="L31" s="275" t="s">
        <v>203</v>
      </c>
      <c r="M31" s="275" t="s">
        <v>203</v>
      </c>
      <c r="N31" s="275" t="s">
        <v>203</v>
      </c>
      <c r="O31" s="275" t="s">
        <v>203</v>
      </c>
      <c r="P31" s="275" t="s">
        <v>203</v>
      </c>
      <c r="Q31" s="275" t="s">
        <v>203</v>
      </c>
      <c r="R31" s="275" t="s">
        <v>203</v>
      </c>
      <c r="S31" s="275" t="s">
        <v>203</v>
      </c>
      <c r="T31" s="275" t="s">
        <v>203</v>
      </c>
      <c r="U31" s="275" t="s">
        <v>203</v>
      </c>
      <c r="V31" s="275" t="s">
        <v>203</v>
      </c>
      <c r="W31" s="275" t="s">
        <v>203</v>
      </c>
      <c r="X31" s="275" t="s">
        <v>203</v>
      </c>
      <c r="Y31" s="275" t="s">
        <v>203</v>
      </c>
      <c r="Z31" s="275" t="s">
        <v>203</v>
      </c>
      <c r="AA31" s="275" t="s">
        <v>203</v>
      </c>
      <c r="AB31" s="275" t="s">
        <v>203</v>
      </c>
      <c r="AC31" s="275" t="s">
        <v>203</v>
      </c>
      <c r="AD31" s="275" t="s">
        <v>203</v>
      </c>
      <c r="AE31" s="275" t="s">
        <v>203</v>
      </c>
      <c r="AF31" s="275" t="s">
        <v>203</v>
      </c>
      <c r="AG31" s="275" t="s">
        <v>203</v>
      </c>
      <c r="AH31" s="275" t="s">
        <v>203</v>
      </c>
      <c r="AI31" s="275" t="s">
        <v>203</v>
      </c>
      <c r="AJ31" s="275" t="s">
        <v>203</v>
      </c>
      <c r="AK31" s="275" t="s">
        <v>203</v>
      </c>
      <c r="AL31" s="275" t="s">
        <v>203</v>
      </c>
    </row>
    <row r="32" spans="1:1961" ht="32" hidden="1" outlineLevel="1">
      <c r="A32" s="6" t="s">
        <v>49</v>
      </c>
      <c r="B32" s="271" t="s">
        <v>50</v>
      </c>
      <c r="C32" s="275" t="s">
        <v>203</v>
      </c>
      <c r="D32" s="275" t="s">
        <v>203</v>
      </c>
      <c r="E32" s="275" t="s">
        <v>203</v>
      </c>
      <c r="F32" s="275" t="s">
        <v>203</v>
      </c>
      <c r="G32" s="275" t="s">
        <v>203</v>
      </c>
      <c r="H32" s="275" t="s">
        <v>203</v>
      </c>
      <c r="I32" s="275" t="s">
        <v>203</v>
      </c>
      <c r="J32" s="275" t="s">
        <v>203</v>
      </c>
      <c r="K32" s="275" t="s">
        <v>203</v>
      </c>
      <c r="L32" s="275" t="s">
        <v>203</v>
      </c>
      <c r="M32" s="275" t="s">
        <v>203</v>
      </c>
      <c r="N32" s="275" t="s">
        <v>203</v>
      </c>
      <c r="O32" s="275" t="s">
        <v>203</v>
      </c>
      <c r="P32" s="275" t="s">
        <v>203</v>
      </c>
      <c r="Q32" s="275" t="s">
        <v>203</v>
      </c>
      <c r="R32" s="275" t="s">
        <v>203</v>
      </c>
      <c r="S32" s="275" t="s">
        <v>203</v>
      </c>
      <c r="T32" s="275" t="s">
        <v>203</v>
      </c>
      <c r="U32" s="275" t="s">
        <v>203</v>
      </c>
      <c r="V32" s="275" t="s">
        <v>203</v>
      </c>
      <c r="W32" s="275" t="s">
        <v>203</v>
      </c>
      <c r="X32" s="275" t="s">
        <v>203</v>
      </c>
      <c r="Y32" s="275" t="s">
        <v>203</v>
      </c>
      <c r="Z32" s="275" t="s">
        <v>203</v>
      </c>
      <c r="AA32" s="275" t="s">
        <v>203</v>
      </c>
      <c r="AB32" s="275" t="s">
        <v>203</v>
      </c>
      <c r="AC32" s="275" t="s">
        <v>203</v>
      </c>
      <c r="AD32" s="275" t="s">
        <v>203</v>
      </c>
      <c r="AE32" s="275" t="s">
        <v>203</v>
      </c>
      <c r="AF32" s="275" t="s">
        <v>203</v>
      </c>
      <c r="AG32" s="275" t="s">
        <v>203</v>
      </c>
      <c r="AH32" s="275" t="s">
        <v>203</v>
      </c>
      <c r="AI32" s="275" t="s">
        <v>203</v>
      </c>
      <c r="AJ32" s="275" t="s">
        <v>203</v>
      </c>
      <c r="AK32" s="275" t="s">
        <v>203</v>
      </c>
      <c r="AL32" s="275" t="s">
        <v>203</v>
      </c>
    </row>
    <row r="33" spans="1:38" ht="32" hidden="1" outlineLevel="1">
      <c r="A33" s="6" t="s">
        <v>51</v>
      </c>
      <c r="B33" s="271" t="s">
        <v>52</v>
      </c>
      <c r="C33" s="275" t="s">
        <v>203</v>
      </c>
      <c r="D33" s="275" t="s">
        <v>203</v>
      </c>
      <c r="E33" s="275" t="s">
        <v>203</v>
      </c>
      <c r="F33" s="275" t="s">
        <v>203</v>
      </c>
      <c r="G33" s="275" t="s">
        <v>203</v>
      </c>
      <c r="H33" s="275" t="s">
        <v>203</v>
      </c>
      <c r="I33" s="275" t="s">
        <v>203</v>
      </c>
      <c r="J33" s="275" t="s">
        <v>203</v>
      </c>
      <c r="K33" s="275" t="s">
        <v>203</v>
      </c>
      <c r="L33" s="275" t="s">
        <v>203</v>
      </c>
      <c r="M33" s="275" t="s">
        <v>203</v>
      </c>
      <c r="N33" s="275" t="s">
        <v>203</v>
      </c>
      <c r="O33" s="275" t="s">
        <v>203</v>
      </c>
      <c r="P33" s="275" t="s">
        <v>203</v>
      </c>
      <c r="Q33" s="275" t="s">
        <v>203</v>
      </c>
      <c r="R33" s="275" t="s">
        <v>203</v>
      </c>
      <c r="S33" s="275" t="s">
        <v>203</v>
      </c>
      <c r="T33" s="275" t="s">
        <v>203</v>
      </c>
      <c r="U33" s="275" t="s">
        <v>203</v>
      </c>
      <c r="V33" s="275" t="s">
        <v>203</v>
      </c>
      <c r="W33" s="275" t="s">
        <v>203</v>
      </c>
      <c r="X33" s="275" t="s">
        <v>203</v>
      </c>
      <c r="Y33" s="275" t="s">
        <v>203</v>
      </c>
      <c r="Z33" s="275" t="s">
        <v>203</v>
      </c>
      <c r="AA33" s="275" t="s">
        <v>203</v>
      </c>
      <c r="AB33" s="275" t="s">
        <v>203</v>
      </c>
      <c r="AC33" s="275" t="s">
        <v>203</v>
      </c>
      <c r="AD33" s="275" t="s">
        <v>203</v>
      </c>
      <c r="AE33" s="275" t="s">
        <v>203</v>
      </c>
      <c r="AF33" s="275" t="s">
        <v>203</v>
      </c>
      <c r="AG33" s="275" t="s">
        <v>203</v>
      </c>
      <c r="AH33" s="275" t="s">
        <v>203</v>
      </c>
      <c r="AI33" s="275" t="s">
        <v>203</v>
      </c>
      <c r="AJ33" s="275" t="s">
        <v>203</v>
      </c>
      <c r="AK33" s="275" t="s">
        <v>203</v>
      </c>
      <c r="AL33" s="275" t="s">
        <v>203</v>
      </c>
    </row>
    <row r="34" spans="1:38" ht="32" hidden="1" outlineLevel="1">
      <c r="A34" s="6" t="s">
        <v>53</v>
      </c>
      <c r="B34" s="271" t="s">
        <v>54</v>
      </c>
      <c r="C34" s="275" t="s">
        <v>203</v>
      </c>
      <c r="D34" s="275" t="s">
        <v>203</v>
      </c>
      <c r="E34" s="275" t="s">
        <v>203</v>
      </c>
      <c r="F34" s="275" t="s">
        <v>203</v>
      </c>
      <c r="G34" s="275" t="s">
        <v>203</v>
      </c>
      <c r="H34" s="275" t="s">
        <v>203</v>
      </c>
      <c r="I34" s="275" t="s">
        <v>203</v>
      </c>
      <c r="J34" s="275" t="s">
        <v>203</v>
      </c>
      <c r="K34" s="275" t="s">
        <v>203</v>
      </c>
      <c r="L34" s="275" t="s">
        <v>203</v>
      </c>
      <c r="M34" s="275" t="s">
        <v>203</v>
      </c>
      <c r="N34" s="275" t="s">
        <v>203</v>
      </c>
      <c r="O34" s="275" t="s">
        <v>203</v>
      </c>
      <c r="P34" s="275" t="s">
        <v>203</v>
      </c>
      <c r="Q34" s="275" t="s">
        <v>203</v>
      </c>
      <c r="R34" s="275" t="s">
        <v>203</v>
      </c>
      <c r="S34" s="275" t="s">
        <v>203</v>
      </c>
      <c r="T34" s="275" t="s">
        <v>203</v>
      </c>
      <c r="U34" s="275" t="s">
        <v>203</v>
      </c>
      <c r="V34" s="275" t="s">
        <v>203</v>
      </c>
      <c r="W34" s="275" t="s">
        <v>203</v>
      </c>
      <c r="X34" s="275" t="s">
        <v>203</v>
      </c>
      <c r="Y34" s="275" t="s">
        <v>203</v>
      </c>
      <c r="Z34" s="275" t="s">
        <v>203</v>
      </c>
      <c r="AA34" s="275" t="s">
        <v>203</v>
      </c>
      <c r="AB34" s="275" t="s">
        <v>203</v>
      </c>
      <c r="AC34" s="275" t="s">
        <v>203</v>
      </c>
      <c r="AD34" s="275" t="s">
        <v>203</v>
      </c>
      <c r="AE34" s="275" t="s">
        <v>203</v>
      </c>
      <c r="AF34" s="275" t="s">
        <v>203</v>
      </c>
      <c r="AG34" s="275" t="s">
        <v>203</v>
      </c>
      <c r="AH34" s="275" t="s">
        <v>203</v>
      </c>
      <c r="AI34" s="275" t="s">
        <v>203</v>
      </c>
      <c r="AJ34" s="275" t="s">
        <v>203</v>
      </c>
      <c r="AK34" s="275" t="s">
        <v>203</v>
      </c>
      <c r="AL34" s="275" t="s">
        <v>203</v>
      </c>
    </row>
    <row r="35" spans="1:38" ht="32" hidden="1" outlineLevel="1">
      <c r="A35" s="6" t="s">
        <v>55</v>
      </c>
      <c r="B35" s="271" t="s">
        <v>56</v>
      </c>
      <c r="C35" s="275" t="s">
        <v>203</v>
      </c>
      <c r="D35" s="275" t="s">
        <v>203</v>
      </c>
      <c r="E35" s="275" t="s">
        <v>203</v>
      </c>
      <c r="F35" s="275" t="s">
        <v>203</v>
      </c>
      <c r="G35" s="275" t="s">
        <v>203</v>
      </c>
      <c r="H35" s="275" t="s">
        <v>203</v>
      </c>
      <c r="I35" s="275" t="s">
        <v>203</v>
      </c>
      <c r="J35" s="275" t="s">
        <v>203</v>
      </c>
      <c r="K35" s="275" t="s">
        <v>203</v>
      </c>
      <c r="L35" s="275" t="s">
        <v>203</v>
      </c>
      <c r="M35" s="275" t="s">
        <v>203</v>
      </c>
      <c r="N35" s="275" t="s">
        <v>203</v>
      </c>
      <c r="O35" s="275" t="s">
        <v>203</v>
      </c>
      <c r="P35" s="275" t="s">
        <v>203</v>
      </c>
      <c r="Q35" s="275" t="s">
        <v>203</v>
      </c>
      <c r="R35" s="275" t="s">
        <v>203</v>
      </c>
      <c r="S35" s="275" t="s">
        <v>203</v>
      </c>
      <c r="T35" s="275" t="s">
        <v>203</v>
      </c>
      <c r="U35" s="275" t="s">
        <v>203</v>
      </c>
      <c r="V35" s="275" t="s">
        <v>203</v>
      </c>
      <c r="W35" s="275" t="s">
        <v>203</v>
      </c>
      <c r="X35" s="275" t="s">
        <v>203</v>
      </c>
      <c r="Y35" s="275" t="s">
        <v>203</v>
      </c>
      <c r="Z35" s="275" t="s">
        <v>203</v>
      </c>
      <c r="AA35" s="275" t="s">
        <v>203</v>
      </c>
      <c r="AB35" s="275" t="s">
        <v>203</v>
      </c>
      <c r="AC35" s="275" t="s">
        <v>203</v>
      </c>
      <c r="AD35" s="275" t="s">
        <v>203</v>
      </c>
      <c r="AE35" s="275" t="s">
        <v>203</v>
      </c>
      <c r="AF35" s="275" t="s">
        <v>203</v>
      </c>
      <c r="AG35" s="275" t="s">
        <v>203</v>
      </c>
      <c r="AH35" s="275" t="s">
        <v>203</v>
      </c>
      <c r="AI35" s="275" t="s">
        <v>203</v>
      </c>
      <c r="AJ35" s="275" t="s">
        <v>203</v>
      </c>
      <c r="AK35" s="275" t="s">
        <v>203</v>
      </c>
      <c r="AL35" s="275" t="s">
        <v>203</v>
      </c>
    </row>
    <row r="36" spans="1:38" ht="48" hidden="1" outlineLevel="1">
      <c r="A36" s="6" t="s">
        <v>57</v>
      </c>
      <c r="B36" s="271" t="s">
        <v>58</v>
      </c>
      <c r="C36" s="275" t="s">
        <v>203</v>
      </c>
      <c r="D36" s="275" t="s">
        <v>203</v>
      </c>
      <c r="E36" s="275" t="s">
        <v>203</v>
      </c>
      <c r="F36" s="275" t="s">
        <v>203</v>
      </c>
      <c r="G36" s="275" t="s">
        <v>203</v>
      </c>
      <c r="H36" s="275" t="s">
        <v>203</v>
      </c>
      <c r="I36" s="275" t="s">
        <v>203</v>
      </c>
      <c r="J36" s="275" t="s">
        <v>203</v>
      </c>
      <c r="K36" s="275" t="s">
        <v>203</v>
      </c>
      <c r="L36" s="275" t="s">
        <v>203</v>
      </c>
      <c r="M36" s="275" t="s">
        <v>203</v>
      </c>
      <c r="N36" s="275" t="s">
        <v>203</v>
      </c>
      <c r="O36" s="275" t="s">
        <v>203</v>
      </c>
      <c r="P36" s="275" t="s">
        <v>203</v>
      </c>
      <c r="Q36" s="275" t="s">
        <v>203</v>
      </c>
      <c r="R36" s="275" t="s">
        <v>203</v>
      </c>
      <c r="S36" s="275" t="s">
        <v>203</v>
      </c>
      <c r="T36" s="275" t="s">
        <v>203</v>
      </c>
      <c r="U36" s="275" t="s">
        <v>203</v>
      </c>
      <c r="V36" s="275" t="s">
        <v>203</v>
      </c>
      <c r="W36" s="275" t="s">
        <v>203</v>
      </c>
      <c r="X36" s="275" t="s">
        <v>203</v>
      </c>
      <c r="Y36" s="275" t="s">
        <v>203</v>
      </c>
      <c r="Z36" s="275" t="s">
        <v>203</v>
      </c>
      <c r="AA36" s="275" t="s">
        <v>203</v>
      </c>
      <c r="AB36" s="275" t="s">
        <v>203</v>
      </c>
      <c r="AC36" s="275" t="s">
        <v>203</v>
      </c>
      <c r="AD36" s="275" t="s">
        <v>203</v>
      </c>
      <c r="AE36" s="275" t="s">
        <v>203</v>
      </c>
      <c r="AF36" s="275" t="s">
        <v>203</v>
      </c>
      <c r="AG36" s="275" t="s">
        <v>203</v>
      </c>
      <c r="AH36" s="275" t="s">
        <v>203</v>
      </c>
      <c r="AI36" s="275" t="s">
        <v>203</v>
      </c>
      <c r="AJ36" s="275" t="s">
        <v>203</v>
      </c>
      <c r="AK36" s="275" t="s">
        <v>203</v>
      </c>
      <c r="AL36" s="275" t="s">
        <v>203</v>
      </c>
    </row>
    <row r="37" spans="1:38" ht="32" hidden="1" outlineLevel="1">
      <c r="A37" s="6" t="s">
        <v>59</v>
      </c>
      <c r="B37" s="271" t="s">
        <v>60</v>
      </c>
      <c r="C37" s="275" t="s">
        <v>203</v>
      </c>
      <c r="D37" s="275" t="s">
        <v>203</v>
      </c>
      <c r="E37" s="275" t="s">
        <v>203</v>
      </c>
      <c r="F37" s="275" t="s">
        <v>203</v>
      </c>
      <c r="G37" s="275" t="s">
        <v>203</v>
      </c>
      <c r="H37" s="275" t="s">
        <v>203</v>
      </c>
      <c r="I37" s="275" t="s">
        <v>203</v>
      </c>
      <c r="J37" s="275" t="s">
        <v>203</v>
      </c>
      <c r="K37" s="275" t="s">
        <v>203</v>
      </c>
      <c r="L37" s="275" t="s">
        <v>203</v>
      </c>
      <c r="M37" s="275" t="s">
        <v>203</v>
      </c>
      <c r="N37" s="275" t="s">
        <v>203</v>
      </c>
      <c r="O37" s="275" t="s">
        <v>203</v>
      </c>
      <c r="P37" s="275" t="s">
        <v>203</v>
      </c>
      <c r="Q37" s="275" t="s">
        <v>203</v>
      </c>
      <c r="R37" s="275" t="s">
        <v>203</v>
      </c>
      <c r="S37" s="275" t="s">
        <v>203</v>
      </c>
      <c r="T37" s="275" t="s">
        <v>203</v>
      </c>
      <c r="U37" s="275" t="s">
        <v>203</v>
      </c>
      <c r="V37" s="275" t="s">
        <v>203</v>
      </c>
      <c r="W37" s="275" t="s">
        <v>203</v>
      </c>
      <c r="X37" s="275" t="s">
        <v>203</v>
      </c>
      <c r="Y37" s="275" t="s">
        <v>203</v>
      </c>
      <c r="Z37" s="275" t="s">
        <v>203</v>
      </c>
      <c r="AA37" s="275" t="s">
        <v>203</v>
      </c>
      <c r="AB37" s="275" t="s">
        <v>203</v>
      </c>
      <c r="AC37" s="275" t="s">
        <v>203</v>
      </c>
      <c r="AD37" s="275" t="s">
        <v>203</v>
      </c>
      <c r="AE37" s="275" t="s">
        <v>203</v>
      </c>
      <c r="AF37" s="275" t="s">
        <v>203</v>
      </c>
      <c r="AG37" s="275" t="s">
        <v>203</v>
      </c>
      <c r="AH37" s="275" t="s">
        <v>203</v>
      </c>
      <c r="AI37" s="275" t="s">
        <v>203</v>
      </c>
      <c r="AJ37" s="275" t="s">
        <v>203</v>
      </c>
      <c r="AK37" s="275" t="s">
        <v>203</v>
      </c>
      <c r="AL37" s="275" t="s">
        <v>203</v>
      </c>
    </row>
    <row r="38" spans="1:38" ht="32" hidden="1" outlineLevel="1">
      <c r="A38" s="6" t="s">
        <v>61</v>
      </c>
      <c r="B38" s="271" t="s">
        <v>62</v>
      </c>
      <c r="C38" s="275" t="s">
        <v>203</v>
      </c>
      <c r="D38" s="275" t="s">
        <v>203</v>
      </c>
      <c r="E38" s="275" t="s">
        <v>203</v>
      </c>
      <c r="F38" s="275" t="s">
        <v>203</v>
      </c>
      <c r="G38" s="275" t="s">
        <v>203</v>
      </c>
      <c r="H38" s="275" t="s">
        <v>203</v>
      </c>
      <c r="I38" s="275" t="s">
        <v>203</v>
      </c>
      <c r="J38" s="275" t="s">
        <v>203</v>
      </c>
      <c r="K38" s="275" t="s">
        <v>203</v>
      </c>
      <c r="L38" s="275" t="s">
        <v>203</v>
      </c>
      <c r="M38" s="275" t="s">
        <v>203</v>
      </c>
      <c r="N38" s="275" t="s">
        <v>203</v>
      </c>
      <c r="O38" s="275" t="s">
        <v>203</v>
      </c>
      <c r="P38" s="275" t="s">
        <v>203</v>
      </c>
      <c r="Q38" s="275" t="s">
        <v>203</v>
      </c>
      <c r="R38" s="275" t="s">
        <v>203</v>
      </c>
      <c r="S38" s="275" t="s">
        <v>203</v>
      </c>
      <c r="T38" s="275" t="s">
        <v>203</v>
      </c>
      <c r="U38" s="275" t="s">
        <v>203</v>
      </c>
      <c r="V38" s="275" t="s">
        <v>203</v>
      </c>
      <c r="W38" s="275" t="s">
        <v>203</v>
      </c>
      <c r="X38" s="275" t="s">
        <v>203</v>
      </c>
      <c r="Y38" s="275" t="s">
        <v>203</v>
      </c>
      <c r="Z38" s="275" t="s">
        <v>203</v>
      </c>
      <c r="AA38" s="275" t="s">
        <v>203</v>
      </c>
      <c r="AB38" s="275" t="s">
        <v>203</v>
      </c>
      <c r="AC38" s="275" t="s">
        <v>203</v>
      </c>
      <c r="AD38" s="275" t="s">
        <v>203</v>
      </c>
      <c r="AE38" s="275" t="s">
        <v>203</v>
      </c>
      <c r="AF38" s="275" t="s">
        <v>203</v>
      </c>
      <c r="AG38" s="275" t="s">
        <v>203</v>
      </c>
      <c r="AH38" s="275" t="s">
        <v>203</v>
      </c>
      <c r="AI38" s="275" t="s">
        <v>203</v>
      </c>
      <c r="AJ38" s="275" t="s">
        <v>203</v>
      </c>
      <c r="AK38" s="275" t="s">
        <v>203</v>
      </c>
      <c r="AL38" s="275" t="s">
        <v>203</v>
      </c>
    </row>
    <row r="39" spans="1:38" ht="32" hidden="1" outlineLevel="1">
      <c r="A39" s="6" t="s">
        <v>63</v>
      </c>
      <c r="B39" s="271" t="s">
        <v>64</v>
      </c>
      <c r="C39" s="275" t="s">
        <v>203</v>
      </c>
      <c r="D39" s="275" t="s">
        <v>203</v>
      </c>
      <c r="E39" s="275" t="s">
        <v>203</v>
      </c>
      <c r="F39" s="275" t="s">
        <v>203</v>
      </c>
      <c r="G39" s="275" t="s">
        <v>203</v>
      </c>
      <c r="H39" s="275" t="s">
        <v>203</v>
      </c>
      <c r="I39" s="275" t="s">
        <v>203</v>
      </c>
      <c r="J39" s="275" t="s">
        <v>203</v>
      </c>
      <c r="K39" s="275" t="s">
        <v>203</v>
      </c>
      <c r="L39" s="275" t="s">
        <v>203</v>
      </c>
      <c r="M39" s="275" t="s">
        <v>203</v>
      </c>
      <c r="N39" s="275" t="s">
        <v>203</v>
      </c>
      <c r="O39" s="275" t="s">
        <v>203</v>
      </c>
      <c r="P39" s="275" t="s">
        <v>203</v>
      </c>
      <c r="Q39" s="275" t="s">
        <v>203</v>
      </c>
      <c r="R39" s="275" t="s">
        <v>203</v>
      </c>
      <c r="S39" s="275" t="s">
        <v>203</v>
      </c>
      <c r="T39" s="275" t="s">
        <v>203</v>
      </c>
      <c r="U39" s="275" t="s">
        <v>203</v>
      </c>
      <c r="V39" s="275" t="s">
        <v>203</v>
      </c>
      <c r="W39" s="275" t="s">
        <v>203</v>
      </c>
      <c r="X39" s="275" t="s">
        <v>203</v>
      </c>
      <c r="Y39" s="275" t="s">
        <v>203</v>
      </c>
      <c r="Z39" s="275" t="s">
        <v>203</v>
      </c>
      <c r="AA39" s="275" t="s">
        <v>203</v>
      </c>
      <c r="AB39" s="275" t="s">
        <v>203</v>
      </c>
      <c r="AC39" s="275" t="s">
        <v>203</v>
      </c>
      <c r="AD39" s="275" t="s">
        <v>203</v>
      </c>
      <c r="AE39" s="275" t="s">
        <v>203</v>
      </c>
      <c r="AF39" s="275" t="s">
        <v>203</v>
      </c>
      <c r="AG39" s="275" t="s">
        <v>203</v>
      </c>
      <c r="AH39" s="275" t="s">
        <v>203</v>
      </c>
      <c r="AI39" s="275" t="s">
        <v>203</v>
      </c>
      <c r="AJ39" s="275" t="s">
        <v>203</v>
      </c>
      <c r="AK39" s="275" t="s">
        <v>203</v>
      </c>
      <c r="AL39" s="275" t="s">
        <v>203</v>
      </c>
    </row>
    <row r="40" spans="1:38" ht="64" hidden="1" outlineLevel="1">
      <c r="A40" s="6" t="s">
        <v>63</v>
      </c>
      <c r="B40" s="271" t="s">
        <v>65</v>
      </c>
      <c r="C40" s="275" t="s">
        <v>203</v>
      </c>
      <c r="D40" s="275" t="s">
        <v>203</v>
      </c>
      <c r="E40" s="275" t="s">
        <v>203</v>
      </c>
      <c r="F40" s="275" t="s">
        <v>203</v>
      </c>
      <c r="G40" s="275" t="s">
        <v>203</v>
      </c>
      <c r="H40" s="275" t="s">
        <v>203</v>
      </c>
      <c r="I40" s="275" t="s">
        <v>203</v>
      </c>
      <c r="J40" s="275" t="s">
        <v>203</v>
      </c>
      <c r="K40" s="275" t="s">
        <v>203</v>
      </c>
      <c r="L40" s="275" t="s">
        <v>203</v>
      </c>
      <c r="M40" s="275" t="s">
        <v>203</v>
      </c>
      <c r="N40" s="275" t="s">
        <v>203</v>
      </c>
      <c r="O40" s="275" t="s">
        <v>203</v>
      </c>
      <c r="P40" s="275" t="s">
        <v>203</v>
      </c>
      <c r="Q40" s="275" t="s">
        <v>203</v>
      </c>
      <c r="R40" s="275" t="s">
        <v>203</v>
      </c>
      <c r="S40" s="275" t="s">
        <v>203</v>
      </c>
      <c r="T40" s="275" t="s">
        <v>203</v>
      </c>
      <c r="U40" s="275" t="s">
        <v>203</v>
      </c>
      <c r="V40" s="275" t="s">
        <v>203</v>
      </c>
      <c r="W40" s="275" t="s">
        <v>203</v>
      </c>
      <c r="X40" s="275" t="s">
        <v>203</v>
      </c>
      <c r="Y40" s="275" t="s">
        <v>203</v>
      </c>
      <c r="Z40" s="275" t="s">
        <v>203</v>
      </c>
      <c r="AA40" s="275" t="s">
        <v>203</v>
      </c>
      <c r="AB40" s="275" t="s">
        <v>203</v>
      </c>
      <c r="AC40" s="275" t="s">
        <v>203</v>
      </c>
      <c r="AD40" s="275" t="s">
        <v>203</v>
      </c>
      <c r="AE40" s="275" t="s">
        <v>203</v>
      </c>
      <c r="AF40" s="275" t="s">
        <v>203</v>
      </c>
      <c r="AG40" s="275" t="s">
        <v>203</v>
      </c>
      <c r="AH40" s="275" t="s">
        <v>203</v>
      </c>
      <c r="AI40" s="275" t="s">
        <v>203</v>
      </c>
      <c r="AJ40" s="275" t="s">
        <v>203</v>
      </c>
      <c r="AK40" s="275" t="s">
        <v>203</v>
      </c>
      <c r="AL40" s="275" t="s">
        <v>203</v>
      </c>
    </row>
    <row r="41" spans="1:38" ht="64" hidden="1" outlineLevel="1">
      <c r="A41" s="6" t="s">
        <v>63</v>
      </c>
      <c r="B41" s="271" t="s">
        <v>66</v>
      </c>
      <c r="C41" s="275" t="s">
        <v>203</v>
      </c>
      <c r="D41" s="275" t="s">
        <v>203</v>
      </c>
      <c r="E41" s="275" t="s">
        <v>203</v>
      </c>
      <c r="F41" s="275" t="s">
        <v>203</v>
      </c>
      <c r="G41" s="275" t="s">
        <v>203</v>
      </c>
      <c r="H41" s="275" t="s">
        <v>203</v>
      </c>
      <c r="I41" s="275" t="s">
        <v>203</v>
      </c>
      <c r="J41" s="275" t="s">
        <v>203</v>
      </c>
      <c r="K41" s="275" t="s">
        <v>203</v>
      </c>
      <c r="L41" s="275" t="s">
        <v>203</v>
      </c>
      <c r="M41" s="275" t="s">
        <v>203</v>
      </c>
      <c r="N41" s="275" t="s">
        <v>203</v>
      </c>
      <c r="O41" s="275" t="s">
        <v>203</v>
      </c>
      <c r="P41" s="275" t="s">
        <v>203</v>
      </c>
      <c r="Q41" s="275" t="s">
        <v>203</v>
      </c>
      <c r="R41" s="275" t="s">
        <v>203</v>
      </c>
      <c r="S41" s="275" t="s">
        <v>203</v>
      </c>
      <c r="T41" s="275" t="s">
        <v>203</v>
      </c>
      <c r="U41" s="275" t="s">
        <v>203</v>
      </c>
      <c r="V41" s="275" t="s">
        <v>203</v>
      </c>
      <c r="W41" s="275" t="s">
        <v>203</v>
      </c>
      <c r="X41" s="275" t="s">
        <v>203</v>
      </c>
      <c r="Y41" s="275" t="s">
        <v>203</v>
      </c>
      <c r="Z41" s="275" t="s">
        <v>203</v>
      </c>
      <c r="AA41" s="275" t="s">
        <v>203</v>
      </c>
      <c r="AB41" s="275" t="s">
        <v>203</v>
      </c>
      <c r="AC41" s="275" t="s">
        <v>203</v>
      </c>
      <c r="AD41" s="275" t="s">
        <v>203</v>
      </c>
      <c r="AE41" s="275" t="s">
        <v>203</v>
      </c>
      <c r="AF41" s="275" t="s">
        <v>203</v>
      </c>
      <c r="AG41" s="275" t="s">
        <v>203</v>
      </c>
      <c r="AH41" s="275" t="s">
        <v>203</v>
      </c>
      <c r="AI41" s="275" t="s">
        <v>203</v>
      </c>
      <c r="AJ41" s="275" t="s">
        <v>203</v>
      </c>
      <c r="AK41" s="275" t="s">
        <v>203</v>
      </c>
      <c r="AL41" s="275" t="s">
        <v>203</v>
      </c>
    </row>
    <row r="42" spans="1:38" ht="64" hidden="1" outlineLevel="1">
      <c r="A42" s="6" t="s">
        <v>63</v>
      </c>
      <c r="B42" s="271" t="s">
        <v>67</v>
      </c>
      <c r="C42" s="275" t="s">
        <v>203</v>
      </c>
      <c r="D42" s="275" t="s">
        <v>203</v>
      </c>
      <c r="E42" s="275" t="s">
        <v>203</v>
      </c>
      <c r="F42" s="275" t="s">
        <v>203</v>
      </c>
      <c r="G42" s="275" t="s">
        <v>203</v>
      </c>
      <c r="H42" s="275" t="s">
        <v>203</v>
      </c>
      <c r="I42" s="275" t="s">
        <v>203</v>
      </c>
      <c r="J42" s="275" t="s">
        <v>203</v>
      </c>
      <c r="K42" s="275" t="s">
        <v>203</v>
      </c>
      <c r="L42" s="275" t="s">
        <v>203</v>
      </c>
      <c r="M42" s="275" t="s">
        <v>203</v>
      </c>
      <c r="N42" s="275" t="s">
        <v>203</v>
      </c>
      <c r="O42" s="275" t="s">
        <v>203</v>
      </c>
      <c r="P42" s="275" t="s">
        <v>203</v>
      </c>
      <c r="Q42" s="275" t="s">
        <v>203</v>
      </c>
      <c r="R42" s="275" t="s">
        <v>203</v>
      </c>
      <c r="S42" s="275" t="s">
        <v>203</v>
      </c>
      <c r="T42" s="275" t="s">
        <v>203</v>
      </c>
      <c r="U42" s="275" t="s">
        <v>203</v>
      </c>
      <c r="V42" s="275" t="s">
        <v>203</v>
      </c>
      <c r="W42" s="275" t="s">
        <v>203</v>
      </c>
      <c r="X42" s="275" t="s">
        <v>203</v>
      </c>
      <c r="Y42" s="275" t="s">
        <v>203</v>
      </c>
      <c r="Z42" s="275" t="s">
        <v>203</v>
      </c>
      <c r="AA42" s="275" t="s">
        <v>203</v>
      </c>
      <c r="AB42" s="275" t="s">
        <v>203</v>
      </c>
      <c r="AC42" s="275" t="s">
        <v>203</v>
      </c>
      <c r="AD42" s="275" t="s">
        <v>203</v>
      </c>
      <c r="AE42" s="275" t="s">
        <v>203</v>
      </c>
      <c r="AF42" s="275" t="s">
        <v>203</v>
      </c>
      <c r="AG42" s="275" t="s">
        <v>203</v>
      </c>
      <c r="AH42" s="275" t="s">
        <v>203</v>
      </c>
      <c r="AI42" s="275" t="s">
        <v>203</v>
      </c>
      <c r="AJ42" s="275" t="s">
        <v>203</v>
      </c>
      <c r="AK42" s="275" t="s">
        <v>203</v>
      </c>
      <c r="AL42" s="275" t="s">
        <v>203</v>
      </c>
    </row>
    <row r="43" spans="1:38" ht="32" hidden="1" outlineLevel="1">
      <c r="A43" s="6" t="s">
        <v>68</v>
      </c>
      <c r="B43" s="271" t="s">
        <v>64</v>
      </c>
      <c r="C43" s="275" t="s">
        <v>203</v>
      </c>
      <c r="D43" s="275" t="s">
        <v>203</v>
      </c>
      <c r="E43" s="275" t="s">
        <v>203</v>
      </c>
      <c r="F43" s="275" t="s">
        <v>203</v>
      </c>
      <c r="G43" s="275" t="s">
        <v>203</v>
      </c>
      <c r="H43" s="275" t="s">
        <v>203</v>
      </c>
      <c r="I43" s="275" t="s">
        <v>203</v>
      </c>
      <c r="J43" s="275" t="s">
        <v>203</v>
      </c>
      <c r="K43" s="275" t="s">
        <v>203</v>
      </c>
      <c r="L43" s="275" t="s">
        <v>203</v>
      </c>
      <c r="M43" s="275" t="s">
        <v>203</v>
      </c>
      <c r="N43" s="275" t="s">
        <v>203</v>
      </c>
      <c r="O43" s="275" t="s">
        <v>203</v>
      </c>
      <c r="P43" s="275" t="s">
        <v>203</v>
      </c>
      <c r="Q43" s="275" t="s">
        <v>203</v>
      </c>
      <c r="R43" s="275" t="s">
        <v>203</v>
      </c>
      <c r="S43" s="275" t="s">
        <v>203</v>
      </c>
      <c r="T43" s="275" t="s">
        <v>203</v>
      </c>
      <c r="U43" s="275" t="s">
        <v>203</v>
      </c>
      <c r="V43" s="275" t="s">
        <v>203</v>
      </c>
      <c r="W43" s="275" t="s">
        <v>203</v>
      </c>
      <c r="X43" s="275" t="s">
        <v>203</v>
      </c>
      <c r="Y43" s="275" t="s">
        <v>203</v>
      </c>
      <c r="Z43" s="275" t="s">
        <v>203</v>
      </c>
      <c r="AA43" s="275" t="s">
        <v>203</v>
      </c>
      <c r="AB43" s="275" t="s">
        <v>203</v>
      </c>
      <c r="AC43" s="275" t="s">
        <v>203</v>
      </c>
      <c r="AD43" s="275" t="s">
        <v>203</v>
      </c>
      <c r="AE43" s="275" t="s">
        <v>203</v>
      </c>
      <c r="AF43" s="275" t="s">
        <v>203</v>
      </c>
      <c r="AG43" s="275" t="s">
        <v>203</v>
      </c>
      <c r="AH43" s="275" t="s">
        <v>203</v>
      </c>
      <c r="AI43" s="275" t="s">
        <v>203</v>
      </c>
      <c r="AJ43" s="275" t="s">
        <v>203</v>
      </c>
      <c r="AK43" s="275" t="s">
        <v>203</v>
      </c>
      <c r="AL43" s="275" t="s">
        <v>203</v>
      </c>
    </row>
    <row r="44" spans="1:38" ht="64" hidden="1" outlineLevel="1">
      <c r="A44" s="6" t="s">
        <v>68</v>
      </c>
      <c r="B44" s="271" t="s">
        <v>65</v>
      </c>
      <c r="C44" s="275" t="s">
        <v>203</v>
      </c>
      <c r="D44" s="275" t="s">
        <v>203</v>
      </c>
      <c r="E44" s="275" t="s">
        <v>203</v>
      </c>
      <c r="F44" s="275" t="s">
        <v>203</v>
      </c>
      <c r="G44" s="275" t="s">
        <v>203</v>
      </c>
      <c r="H44" s="275" t="s">
        <v>203</v>
      </c>
      <c r="I44" s="275" t="s">
        <v>203</v>
      </c>
      <c r="J44" s="275" t="s">
        <v>203</v>
      </c>
      <c r="K44" s="275" t="s">
        <v>203</v>
      </c>
      <c r="L44" s="275" t="s">
        <v>203</v>
      </c>
      <c r="M44" s="275" t="s">
        <v>203</v>
      </c>
      <c r="N44" s="275" t="s">
        <v>203</v>
      </c>
      <c r="O44" s="275" t="s">
        <v>203</v>
      </c>
      <c r="P44" s="275" t="s">
        <v>203</v>
      </c>
      <c r="Q44" s="275" t="s">
        <v>203</v>
      </c>
      <c r="R44" s="275" t="s">
        <v>203</v>
      </c>
      <c r="S44" s="275" t="s">
        <v>203</v>
      </c>
      <c r="T44" s="275" t="s">
        <v>203</v>
      </c>
      <c r="U44" s="275" t="s">
        <v>203</v>
      </c>
      <c r="V44" s="275" t="s">
        <v>203</v>
      </c>
      <c r="W44" s="275" t="s">
        <v>203</v>
      </c>
      <c r="X44" s="275" t="s">
        <v>203</v>
      </c>
      <c r="Y44" s="275" t="s">
        <v>203</v>
      </c>
      <c r="Z44" s="275" t="s">
        <v>203</v>
      </c>
      <c r="AA44" s="275" t="s">
        <v>203</v>
      </c>
      <c r="AB44" s="275" t="s">
        <v>203</v>
      </c>
      <c r="AC44" s="275" t="s">
        <v>203</v>
      </c>
      <c r="AD44" s="275" t="s">
        <v>203</v>
      </c>
      <c r="AE44" s="275" t="s">
        <v>203</v>
      </c>
      <c r="AF44" s="275" t="s">
        <v>203</v>
      </c>
      <c r="AG44" s="275" t="s">
        <v>203</v>
      </c>
      <c r="AH44" s="275" t="s">
        <v>203</v>
      </c>
      <c r="AI44" s="275" t="s">
        <v>203</v>
      </c>
      <c r="AJ44" s="275" t="s">
        <v>203</v>
      </c>
      <c r="AK44" s="275" t="s">
        <v>203</v>
      </c>
      <c r="AL44" s="275" t="s">
        <v>203</v>
      </c>
    </row>
    <row r="45" spans="1:38" ht="64" hidden="1" outlineLevel="1">
      <c r="A45" s="6" t="s">
        <v>68</v>
      </c>
      <c r="B45" s="271" t="s">
        <v>66</v>
      </c>
      <c r="C45" s="275" t="s">
        <v>203</v>
      </c>
      <c r="D45" s="275" t="s">
        <v>203</v>
      </c>
      <c r="E45" s="275" t="s">
        <v>203</v>
      </c>
      <c r="F45" s="275" t="s">
        <v>203</v>
      </c>
      <c r="G45" s="275" t="s">
        <v>203</v>
      </c>
      <c r="H45" s="275" t="s">
        <v>203</v>
      </c>
      <c r="I45" s="275" t="s">
        <v>203</v>
      </c>
      <c r="J45" s="275" t="s">
        <v>203</v>
      </c>
      <c r="K45" s="275" t="s">
        <v>203</v>
      </c>
      <c r="L45" s="275" t="s">
        <v>203</v>
      </c>
      <c r="M45" s="275" t="s">
        <v>203</v>
      </c>
      <c r="N45" s="275" t="s">
        <v>203</v>
      </c>
      <c r="O45" s="275" t="s">
        <v>203</v>
      </c>
      <c r="P45" s="275" t="s">
        <v>203</v>
      </c>
      <c r="Q45" s="275" t="s">
        <v>203</v>
      </c>
      <c r="R45" s="275" t="s">
        <v>203</v>
      </c>
      <c r="S45" s="275" t="s">
        <v>203</v>
      </c>
      <c r="T45" s="275" t="s">
        <v>203</v>
      </c>
      <c r="U45" s="275" t="s">
        <v>203</v>
      </c>
      <c r="V45" s="275" t="s">
        <v>203</v>
      </c>
      <c r="W45" s="275" t="s">
        <v>203</v>
      </c>
      <c r="X45" s="275" t="s">
        <v>203</v>
      </c>
      <c r="Y45" s="275" t="s">
        <v>203</v>
      </c>
      <c r="Z45" s="275" t="s">
        <v>203</v>
      </c>
      <c r="AA45" s="275" t="s">
        <v>203</v>
      </c>
      <c r="AB45" s="275" t="s">
        <v>203</v>
      </c>
      <c r="AC45" s="275" t="s">
        <v>203</v>
      </c>
      <c r="AD45" s="275" t="s">
        <v>203</v>
      </c>
      <c r="AE45" s="275" t="s">
        <v>203</v>
      </c>
      <c r="AF45" s="275" t="s">
        <v>203</v>
      </c>
      <c r="AG45" s="275" t="s">
        <v>203</v>
      </c>
      <c r="AH45" s="275" t="s">
        <v>203</v>
      </c>
      <c r="AI45" s="275" t="s">
        <v>203</v>
      </c>
      <c r="AJ45" s="275" t="s">
        <v>203</v>
      </c>
      <c r="AK45" s="275" t="s">
        <v>203</v>
      </c>
      <c r="AL45" s="275" t="s">
        <v>203</v>
      </c>
    </row>
    <row r="46" spans="1:38" ht="64" hidden="1" outlineLevel="1">
      <c r="A46" s="6" t="s">
        <v>68</v>
      </c>
      <c r="B46" s="271" t="s">
        <v>69</v>
      </c>
      <c r="C46" s="275" t="s">
        <v>203</v>
      </c>
      <c r="D46" s="275" t="s">
        <v>203</v>
      </c>
      <c r="E46" s="275" t="s">
        <v>203</v>
      </c>
      <c r="F46" s="275" t="s">
        <v>203</v>
      </c>
      <c r="G46" s="275" t="s">
        <v>203</v>
      </c>
      <c r="H46" s="275" t="s">
        <v>203</v>
      </c>
      <c r="I46" s="275" t="s">
        <v>203</v>
      </c>
      <c r="J46" s="275" t="s">
        <v>203</v>
      </c>
      <c r="K46" s="275" t="s">
        <v>203</v>
      </c>
      <c r="L46" s="275" t="s">
        <v>203</v>
      </c>
      <c r="M46" s="275" t="s">
        <v>203</v>
      </c>
      <c r="N46" s="275" t="s">
        <v>203</v>
      </c>
      <c r="O46" s="275" t="s">
        <v>203</v>
      </c>
      <c r="P46" s="275" t="s">
        <v>203</v>
      </c>
      <c r="Q46" s="275" t="s">
        <v>203</v>
      </c>
      <c r="R46" s="275" t="s">
        <v>203</v>
      </c>
      <c r="S46" s="275" t="s">
        <v>203</v>
      </c>
      <c r="T46" s="275" t="s">
        <v>203</v>
      </c>
      <c r="U46" s="275" t="s">
        <v>203</v>
      </c>
      <c r="V46" s="275" t="s">
        <v>203</v>
      </c>
      <c r="W46" s="275" t="s">
        <v>203</v>
      </c>
      <c r="X46" s="275" t="s">
        <v>203</v>
      </c>
      <c r="Y46" s="275" t="s">
        <v>203</v>
      </c>
      <c r="Z46" s="275" t="s">
        <v>203</v>
      </c>
      <c r="AA46" s="275" t="s">
        <v>203</v>
      </c>
      <c r="AB46" s="275" t="s">
        <v>203</v>
      </c>
      <c r="AC46" s="275" t="s">
        <v>203</v>
      </c>
      <c r="AD46" s="275" t="s">
        <v>203</v>
      </c>
      <c r="AE46" s="275" t="s">
        <v>203</v>
      </c>
      <c r="AF46" s="275" t="s">
        <v>203</v>
      </c>
      <c r="AG46" s="275" t="s">
        <v>203</v>
      </c>
      <c r="AH46" s="275" t="s">
        <v>203</v>
      </c>
      <c r="AI46" s="275" t="s">
        <v>203</v>
      </c>
      <c r="AJ46" s="275" t="s">
        <v>203</v>
      </c>
      <c r="AK46" s="275" t="s">
        <v>203</v>
      </c>
      <c r="AL46" s="275" t="s">
        <v>203</v>
      </c>
    </row>
    <row r="47" spans="1:38" s="30" customFormat="1" ht="48" collapsed="1">
      <c r="A47" s="178" t="s">
        <v>70</v>
      </c>
      <c r="B47" s="282" t="s">
        <v>71</v>
      </c>
      <c r="C47" s="201" t="s">
        <v>203</v>
      </c>
      <c r="D47" s="201">
        <f>D48</f>
        <v>0</v>
      </c>
      <c r="E47" s="201">
        <f>E48</f>
        <v>0</v>
      </c>
      <c r="F47" s="201">
        <f t="shared" ref="F47:J48" si="12">F48</f>
        <v>0</v>
      </c>
      <c r="G47" s="201">
        <f t="shared" si="12"/>
        <v>0</v>
      </c>
      <c r="H47" s="201">
        <f t="shared" si="12"/>
        <v>0</v>
      </c>
      <c r="I47" s="201">
        <f t="shared" si="12"/>
        <v>0</v>
      </c>
      <c r="J47" s="201">
        <f t="shared" si="12"/>
        <v>0</v>
      </c>
      <c r="K47" s="201" t="s">
        <v>203</v>
      </c>
      <c r="L47" s="201">
        <f>L48</f>
        <v>0</v>
      </c>
      <c r="M47" s="201">
        <f t="shared" ref="M47:Q48" si="13">M48</f>
        <v>0</v>
      </c>
      <c r="N47" s="201">
        <f t="shared" si="13"/>
        <v>0</v>
      </c>
      <c r="O47" s="201">
        <f t="shared" si="13"/>
        <v>0</v>
      </c>
      <c r="P47" s="201">
        <f t="shared" si="13"/>
        <v>0</v>
      </c>
      <c r="Q47" s="201">
        <f t="shared" si="13"/>
        <v>0</v>
      </c>
      <c r="R47" s="201" t="s">
        <v>203</v>
      </c>
      <c r="S47" s="201">
        <f>S48</f>
        <v>4.7832627118644071</v>
      </c>
      <c r="T47" s="201">
        <f t="shared" ref="T47:X48" si="14">T48</f>
        <v>0</v>
      </c>
      <c r="U47" s="201">
        <f t="shared" si="14"/>
        <v>0</v>
      </c>
      <c r="V47" s="201">
        <f t="shared" si="14"/>
        <v>1.65</v>
      </c>
      <c r="W47" s="201">
        <f t="shared" si="14"/>
        <v>0</v>
      </c>
      <c r="X47" s="201">
        <f t="shared" si="14"/>
        <v>0</v>
      </c>
      <c r="Y47" s="201" t="s">
        <v>203</v>
      </c>
      <c r="Z47" s="201">
        <f>Z48</f>
        <v>0</v>
      </c>
      <c r="AA47" s="201">
        <f t="shared" ref="AA47:AE48" si="15">AA48</f>
        <v>0</v>
      </c>
      <c r="AB47" s="201">
        <f t="shared" si="15"/>
        <v>0</v>
      </c>
      <c r="AC47" s="201">
        <f t="shared" si="15"/>
        <v>0</v>
      </c>
      <c r="AD47" s="201">
        <f t="shared" si="15"/>
        <v>0</v>
      </c>
      <c r="AE47" s="201">
        <f t="shared" si="15"/>
        <v>0</v>
      </c>
      <c r="AF47" s="201" t="s">
        <v>203</v>
      </c>
      <c r="AG47" s="201">
        <f>AG48</f>
        <v>4.7832627118644071</v>
      </c>
      <c r="AH47" s="201">
        <f t="shared" ref="AH47:AL48" si="16">AH48</f>
        <v>0</v>
      </c>
      <c r="AI47" s="201">
        <f t="shared" si="16"/>
        <v>0</v>
      </c>
      <c r="AJ47" s="201">
        <f t="shared" si="16"/>
        <v>1.65</v>
      </c>
      <c r="AK47" s="201">
        <f t="shared" si="16"/>
        <v>0</v>
      </c>
      <c r="AL47" s="201">
        <f t="shared" si="16"/>
        <v>0</v>
      </c>
    </row>
    <row r="48" spans="1:38" s="23" customFormat="1" ht="48">
      <c r="A48" s="8" t="s">
        <v>72</v>
      </c>
      <c r="B48" s="9" t="s">
        <v>73</v>
      </c>
      <c r="C48" s="41" t="s">
        <v>203</v>
      </c>
      <c r="D48" s="41">
        <f>D49</f>
        <v>0</v>
      </c>
      <c r="E48" s="41">
        <f>E49</f>
        <v>0</v>
      </c>
      <c r="F48" s="41">
        <f t="shared" si="12"/>
        <v>0</v>
      </c>
      <c r="G48" s="41">
        <f t="shared" si="12"/>
        <v>0</v>
      </c>
      <c r="H48" s="41">
        <f t="shared" si="12"/>
        <v>0</v>
      </c>
      <c r="I48" s="41">
        <f t="shared" si="12"/>
        <v>0</v>
      </c>
      <c r="J48" s="41">
        <f t="shared" si="12"/>
        <v>0</v>
      </c>
      <c r="K48" s="41" t="s">
        <v>203</v>
      </c>
      <c r="L48" s="41">
        <f>L49</f>
        <v>0</v>
      </c>
      <c r="M48" s="41">
        <f t="shared" si="13"/>
        <v>0</v>
      </c>
      <c r="N48" s="41">
        <f t="shared" si="13"/>
        <v>0</v>
      </c>
      <c r="O48" s="41">
        <f t="shared" si="13"/>
        <v>0</v>
      </c>
      <c r="P48" s="41">
        <f t="shared" si="13"/>
        <v>0</v>
      </c>
      <c r="Q48" s="41">
        <f t="shared" si="13"/>
        <v>0</v>
      </c>
      <c r="R48" s="41" t="s">
        <v>203</v>
      </c>
      <c r="S48" s="41">
        <f>S49</f>
        <v>4.7832627118644071</v>
      </c>
      <c r="T48" s="41">
        <f t="shared" si="14"/>
        <v>0</v>
      </c>
      <c r="U48" s="41">
        <f t="shared" si="14"/>
        <v>0</v>
      </c>
      <c r="V48" s="41">
        <f t="shared" si="14"/>
        <v>1.65</v>
      </c>
      <c r="W48" s="41">
        <f t="shared" si="14"/>
        <v>0</v>
      </c>
      <c r="X48" s="41">
        <f t="shared" si="14"/>
        <v>0</v>
      </c>
      <c r="Y48" s="41" t="s">
        <v>203</v>
      </c>
      <c r="Z48" s="41">
        <f>Z49</f>
        <v>0</v>
      </c>
      <c r="AA48" s="41">
        <f t="shared" si="15"/>
        <v>0</v>
      </c>
      <c r="AB48" s="41">
        <f t="shared" si="15"/>
        <v>0</v>
      </c>
      <c r="AC48" s="41">
        <f t="shared" si="15"/>
        <v>0</v>
      </c>
      <c r="AD48" s="41">
        <f t="shared" si="15"/>
        <v>0</v>
      </c>
      <c r="AE48" s="41">
        <f t="shared" si="15"/>
        <v>0</v>
      </c>
      <c r="AF48" s="41" t="s">
        <v>203</v>
      </c>
      <c r="AG48" s="41">
        <f>AG49</f>
        <v>4.7832627118644071</v>
      </c>
      <c r="AH48" s="41">
        <f t="shared" si="16"/>
        <v>0</v>
      </c>
      <c r="AI48" s="41">
        <f t="shared" si="16"/>
        <v>0</v>
      </c>
      <c r="AJ48" s="41">
        <f t="shared" si="16"/>
        <v>1.65</v>
      </c>
      <c r="AK48" s="41">
        <f t="shared" si="16"/>
        <v>0</v>
      </c>
      <c r="AL48" s="41">
        <f t="shared" si="16"/>
        <v>0</v>
      </c>
    </row>
    <row r="49" spans="1:1961" s="205" customFormat="1" ht="40" customHeight="1">
      <c r="A49" s="165" t="s">
        <v>86</v>
      </c>
      <c r="B49" s="183" t="str">
        <f>'Ф 4'!B48</f>
        <v>Строительство 2КЛ 6кВ от подстанции "Седанка"АО ДРСК до КТПН-1 ул.Полетаева, 6</v>
      </c>
      <c r="C49" s="199" t="s">
        <v>203</v>
      </c>
      <c r="D49" s="199">
        <v>0</v>
      </c>
      <c r="E49" s="199">
        <v>0</v>
      </c>
      <c r="F49" s="199">
        <v>0</v>
      </c>
      <c r="G49" s="199">
        <v>0</v>
      </c>
      <c r="H49" s="199">
        <v>0</v>
      </c>
      <c r="I49" s="199">
        <v>0</v>
      </c>
      <c r="J49" s="199">
        <v>0</v>
      </c>
      <c r="K49" s="199" t="s">
        <v>203</v>
      </c>
      <c r="L49" s="199">
        <v>0</v>
      </c>
      <c r="M49" s="199">
        <v>0</v>
      </c>
      <c r="N49" s="199">
        <v>0</v>
      </c>
      <c r="O49" s="199">
        <v>0</v>
      </c>
      <c r="P49" s="199">
        <v>0</v>
      </c>
      <c r="Q49" s="199">
        <v>0</v>
      </c>
      <c r="R49" s="199" t="s">
        <v>203</v>
      </c>
      <c r="S49" s="197">
        <f>'Ф 4'!BK48</f>
        <v>4.7832627118644071</v>
      </c>
      <c r="T49" s="199">
        <v>0</v>
      </c>
      <c r="U49" s="199">
        <v>0</v>
      </c>
      <c r="V49" s="198">
        <f>'Ф 4'!BN48</f>
        <v>1.65</v>
      </c>
      <c r="W49" s="199">
        <v>0</v>
      </c>
      <c r="X49" s="199">
        <v>0</v>
      </c>
      <c r="Y49" s="199" t="s">
        <v>203</v>
      </c>
      <c r="Z49" s="199">
        <v>0</v>
      </c>
      <c r="AA49" s="199">
        <v>0</v>
      </c>
      <c r="AB49" s="199">
        <v>0</v>
      </c>
      <c r="AC49" s="199">
        <v>0</v>
      </c>
      <c r="AD49" s="199">
        <v>0</v>
      </c>
      <c r="AE49" s="199">
        <v>0</v>
      </c>
      <c r="AF49" s="199" t="s">
        <v>203</v>
      </c>
      <c r="AG49" s="197">
        <f>E49+L49+S49+Z49</f>
        <v>4.7832627118644071</v>
      </c>
      <c r="AH49" s="197">
        <f t="shared" ref="AH49:AL49" si="17">F49+M49+T49+AA49</f>
        <v>0</v>
      </c>
      <c r="AI49" s="197">
        <f t="shared" si="17"/>
        <v>0</v>
      </c>
      <c r="AJ49" s="197">
        <f t="shared" si="17"/>
        <v>1.65</v>
      </c>
      <c r="AK49" s="197">
        <f t="shared" si="17"/>
        <v>0</v>
      </c>
      <c r="AL49" s="197">
        <f t="shared" si="17"/>
        <v>0</v>
      </c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  <c r="AMP49" s="50"/>
      <c r="AMQ49" s="50"/>
      <c r="AMR49" s="50"/>
      <c r="AMS49" s="50"/>
      <c r="AMT49" s="50"/>
      <c r="AMU49" s="50"/>
      <c r="AMV49" s="50"/>
      <c r="AMW49" s="50"/>
      <c r="AMX49" s="50"/>
      <c r="AMY49" s="50"/>
      <c r="AMZ49" s="50"/>
      <c r="ANA49" s="50"/>
      <c r="ANB49" s="50"/>
      <c r="ANC49" s="50"/>
      <c r="AND49" s="50"/>
      <c r="ANE49" s="50"/>
      <c r="ANF49" s="50"/>
      <c r="ANG49" s="50"/>
      <c r="ANH49" s="50"/>
      <c r="ANI49" s="50"/>
      <c r="ANJ49" s="50"/>
      <c r="ANK49" s="50"/>
      <c r="ANL49" s="50"/>
      <c r="ANM49" s="50"/>
      <c r="ANN49" s="50"/>
      <c r="ANO49" s="50"/>
      <c r="ANP49" s="50"/>
      <c r="ANQ49" s="50"/>
      <c r="ANR49" s="50"/>
      <c r="ANS49" s="50"/>
      <c r="ANT49" s="50"/>
      <c r="ANU49" s="50"/>
      <c r="ANV49" s="50"/>
      <c r="ANW49" s="50"/>
      <c r="ANX49" s="50"/>
      <c r="ANY49" s="50"/>
      <c r="ANZ49" s="50"/>
      <c r="AOA49" s="50"/>
      <c r="AOB49" s="50"/>
      <c r="AOC49" s="50"/>
      <c r="AOD49" s="50"/>
      <c r="AOE49" s="50"/>
      <c r="AOF49" s="50"/>
      <c r="AOG49" s="50"/>
      <c r="AOH49" s="50"/>
      <c r="AOI49" s="50"/>
      <c r="AOJ49" s="50"/>
      <c r="AOK49" s="50"/>
      <c r="AOL49" s="50"/>
      <c r="AOM49" s="50"/>
      <c r="AON49" s="50"/>
      <c r="AOO49" s="50"/>
      <c r="AOP49" s="50"/>
      <c r="AOQ49" s="50"/>
      <c r="AOR49" s="50"/>
      <c r="AOS49" s="50"/>
      <c r="AOT49" s="50"/>
      <c r="AOU49" s="50"/>
      <c r="AOV49" s="50"/>
      <c r="AOW49" s="50"/>
      <c r="AOX49" s="50"/>
      <c r="AOY49" s="50"/>
      <c r="AOZ49" s="50"/>
      <c r="APA49" s="50"/>
      <c r="APB49" s="50"/>
      <c r="APC49" s="50"/>
      <c r="APD49" s="50"/>
      <c r="APE49" s="50"/>
      <c r="APF49" s="50"/>
      <c r="APG49" s="50"/>
      <c r="APH49" s="50"/>
      <c r="API49" s="50"/>
      <c r="APJ49" s="50"/>
      <c r="APK49" s="50"/>
      <c r="APL49" s="50"/>
      <c r="APM49" s="50"/>
      <c r="APN49" s="50"/>
      <c r="APO49" s="50"/>
      <c r="APP49" s="50"/>
      <c r="APQ49" s="50"/>
      <c r="APR49" s="50"/>
      <c r="APS49" s="50"/>
      <c r="APT49" s="50"/>
      <c r="APU49" s="50"/>
      <c r="APV49" s="50"/>
      <c r="APW49" s="50"/>
      <c r="APX49" s="50"/>
      <c r="APY49" s="50"/>
      <c r="APZ49" s="50"/>
      <c r="AQA49" s="50"/>
      <c r="AQB49" s="50"/>
      <c r="AQC49" s="50"/>
      <c r="AQD49" s="50"/>
      <c r="AQE49" s="50"/>
      <c r="AQF49" s="50"/>
      <c r="AQG49" s="50"/>
      <c r="AQH49" s="50"/>
      <c r="AQI49" s="50"/>
      <c r="AQJ49" s="50"/>
      <c r="AQK49" s="50"/>
      <c r="AQL49" s="50"/>
      <c r="AQM49" s="50"/>
      <c r="AQN49" s="50"/>
      <c r="AQO49" s="50"/>
      <c r="AQP49" s="50"/>
      <c r="AQQ49" s="50"/>
      <c r="AQR49" s="50"/>
      <c r="AQS49" s="50"/>
      <c r="AQT49" s="50"/>
      <c r="AQU49" s="50"/>
      <c r="AQV49" s="50"/>
      <c r="AQW49" s="50"/>
      <c r="AQX49" s="50"/>
      <c r="AQY49" s="50"/>
      <c r="AQZ49" s="50"/>
      <c r="ARA49" s="50"/>
      <c r="ARB49" s="50"/>
      <c r="ARC49" s="50"/>
      <c r="ARD49" s="50"/>
      <c r="ARE49" s="50"/>
      <c r="ARF49" s="50"/>
      <c r="ARG49" s="50"/>
      <c r="ARH49" s="50"/>
      <c r="ARI49" s="50"/>
      <c r="ARJ49" s="50"/>
      <c r="ARK49" s="50"/>
      <c r="ARL49" s="50"/>
      <c r="ARM49" s="50"/>
      <c r="ARN49" s="50"/>
      <c r="ARO49" s="50"/>
      <c r="ARP49" s="50"/>
      <c r="ARQ49" s="50"/>
      <c r="ARR49" s="50"/>
      <c r="ARS49" s="50"/>
      <c r="ART49" s="50"/>
      <c r="ARU49" s="50"/>
      <c r="ARV49" s="50"/>
      <c r="ARW49" s="50"/>
      <c r="ARX49" s="50"/>
      <c r="ARY49" s="50"/>
      <c r="ARZ49" s="50"/>
      <c r="ASA49" s="50"/>
      <c r="ASB49" s="50"/>
      <c r="ASC49" s="50"/>
      <c r="ASD49" s="50"/>
      <c r="ASE49" s="50"/>
      <c r="ASF49" s="50"/>
      <c r="ASG49" s="50"/>
      <c r="ASH49" s="50"/>
      <c r="ASI49" s="50"/>
      <c r="ASJ49" s="50"/>
      <c r="ASK49" s="50"/>
      <c r="ASL49" s="50"/>
      <c r="ASM49" s="50"/>
      <c r="ASN49" s="50"/>
      <c r="ASO49" s="50"/>
      <c r="ASP49" s="50"/>
      <c r="ASQ49" s="50"/>
      <c r="ASR49" s="50"/>
      <c r="ASS49" s="50"/>
      <c r="AST49" s="50"/>
      <c r="ASU49" s="50"/>
      <c r="ASV49" s="50"/>
      <c r="ASW49" s="50"/>
      <c r="ASX49" s="50"/>
      <c r="ASY49" s="50"/>
      <c r="ASZ49" s="50"/>
      <c r="ATA49" s="50"/>
      <c r="ATB49" s="50"/>
      <c r="ATC49" s="50"/>
      <c r="ATD49" s="50"/>
      <c r="ATE49" s="50"/>
      <c r="ATF49" s="50"/>
      <c r="ATG49" s="50"/>
      <c r="ATH49" s="50"/>
      <c r="ATI49" s="50"/>
      <c r="ATJ49" s="50"/>
      <c r="ATK49" s="50"/>
      <c r="ATL49" s="50"/>
      <c r="ATM49" s="50"/>
      <c r="ATN49" s="50"/>
      <c r="ATO49" s="50"/>
      <c r="ATP49" s="50"/>
      <c r="ATQ49" s="50"/>
      <c r="ATR49" s="50"/>
      <c r="ATS49" s="50"/>
      <c r="ATT49" s="50"/>
      <c r="ATU49" s="50"/>
      <c r="ATV49" s="50"/>
      <c r="ATW49" s="50"/>
      <c r="ATX49" s="50"/>
      <c r="ATY49" s="50"/>
      <c r="ATZ49" s="50"/>
      <c r="AUA49" s="50"/>
      <c r="AUB49" s="50"/>
      <c r="AUC49" s="50"/>
      <c r="AUD49" s="50"/>
      <c r="AUE49" s="50"/>
      <c r="AUF49" s="50"/>
      <c r="AUG49" s="50"/>
      <c r="AUH49" s="50"/>
      <c r="AUI49" s="50"/>
      <c r="AUJ49" s="50"/>
      <c r="AUK49" s="50"/>
      <c r="AUL49" s="50"/>
      <c r="AUM49" s="50"/>
      <c r="AUN49" s="50"/>
      <c r="AUO49" s="50"/>
      <c r="AUP49" s="50"/>
      <c r="AUQ49" s="50"/>
      <c r="AUR49" s="50"/>
      <c r="AUS49" s="50"/>
      <c r="AUT49" s="50"/>
      <c r="AUU49" s="50"/>
      <c r="AUV49" s="50"/>
      <c r="AUW49" s="50"/>
      <c r="AUX49" s="50"/>
      <c r="AUY49" s="50"/>
      <c r="AUZ49" s="50"/>
      <c r="AVA49" s="50"/>
      <c r="AVB49" s="50"/>
      <c r="AVC49" s="50"/>
      <c r="AVD49" s="50"/>
      <c r="AVE49" s="50"/>
      <c r="AVF49" s="50"/>
      <c r="AVG49" s="50"/>
      <c r="AVH49" s="50"/>
      <c r="AVI49" s="50"/>
      <c r="AVJ49" s="50"/>
      <c r="AVK49" s="50"/>
      <c r="AVL49" s="50"/>
      <c r="AVM49" s="50"/>
      <c r="AVN49" s="50"/>
      <c r="AVO49" s="50"/>
      <c r="AVP49" s="50"/>
      <c r="AVQ49" s="50"/>
      <c r="AVR49" s="50"/>
      <c r="AVS49" s="50"/>
      <c r="AVT49" s="50"/>
      <c r="AVU49" s="50"/>
      <c r="AVV49" s="50"/>
      <c r="AVW49" s="50"/>
      <c r="AVX49" s="50"/>
      <c r="AVY49" s="50"/>
      <c r="AVZ49" s="50"/>
      <c r="AWA49" s="50"/>
      <c r="AWB49" s="50"/>
      <c r="AWC49" s="50"/>
      <c r="AWD49" s="50"/>
      <c r="AWE49" s="50"/>
      <c r="AWF49" s="50"/>
      <c r="AWG49" s="50"/>
      <c r="AWH49" s="50"/>
      <c r="AWI49" s="50"/>
      <c r="AWJ49" s="50"/>
      <c r="AWK49" s="50"/>
      <c r="AWL49" s="50"/>
      <c r="AWM49" s="50"/>
      <c r="AWN49" s="50"/>
      <c r="AWO49" s="50"/>
      <c r="AWP49" s="50"/>
      <c r="AWQ49" s="50"/>
      <c r="AWR49" s="50"/>
      <c r="AWS49" s="50"/>
      <c r="AWT49" s="50"/>
      <c r="AWU49" s="50"/>
      <c r="AWV49" s="50"/>
      <c r="AWW49" s="50"/>
      <c r="AWX49" s="50"/>
      <c r="AWY49" s="50"/>
      <c r="AWZ49" s="50"/>
      <c r="AXA49" s="50"/>
      <c r="AXB49" s="50"/>
      <c r="AXC49" s="50"/>
      <c r="AXD49" s="50"/>
      <c r="AXE49" s="50"/>
      <c r="AXF49" s="50"/>
      <c r="AXG49" s="50"/>
      <c r="AXH49" s="50"/>
      <c r="AXI49" s="50"/>
      <c r="AXJ49" s="50"/>
      <c r="AXK49" s="50"/>
      <c r="AXL49" s="50"/>
      <c r="AXM49" s="50"/>
      <c r="AXN49" s="50"/>
      <c r="AXO49" s="50"/>
      <c r="AXP49" s="50"/>
      <c r="AXQ49" s="50"/>
      <c r="AXR49" s="50"/>
      <c r="AXS49" s="50"/>
      <c r="AXT49" s="50"/>
      <c r="AXU49" s="50"/>
      <c r="AXV49" s="50"/>
      <c r="AXW49" s="50"/>
      <c r="AXX49" s="50"/>
      <c r="AXY49" s="50"/>
      <c r="AXZ49" s="50"/>
      <c r="AYA49" s="50"/>
      <c r="AYB49" s="50"/>
      <c r="AYC49" s="50"/>
      <c r="AYD49" s="50"/>
      <c r="AYE49" s="50"/>
      <c r="AYF49" s="50"/>
      <c r="AYG49" s="50"/>
      <c r="AYH49" s="50"/>
      <c r="AYI49" s="50"/>
      <c r="AYJ49" s="50"/>
      <c r="AYK49" s="50"/>
      <c r="AYL49" s="50"/>
      <c r="AYM49" s="50"/>
      <c r="AYN49" s="50"/>
      <c r="AYO49" s="50"/>
      <c r="AYP49" s="50"/>
      <c r="AYQ49" s="50"/>
      <c r="AYR49" s="50"/>
      <c r="AYS49" s="50"/>
      <c r="AYT49" s="50"/>
      <c r="AYU49" s="50"/>
      <c r="AYV49" s="50"/>
      <c r="AYW49" s="50"/>
      <c r="AYX49" s="50"/>
      <c r="AYY49" s="50"/>
      <c r="AYZ49" s="50"/>
      <c r="AZA49" s="50"/>
      <c r="AZB49" s="50"/>
      <c r="AZC49" s="50"/>
      <c r="AZD49" s="50"/>
      <c r="AZE49" s="50"/>
      <c r="AZF49" s="50"/>
      <c r="AZG49" s="50"/>
      <c r="AZH49" s="50"/>
      <c r="AZI49" s="50"/>
      <c r="AZJ49" s="50"/>
      <c r="AZK49" s="50"/>
      <c r="AZL49" s="50"/>
      <c r="AZM49" s="50"/>
      <c r="AZN49" s="50"/>
      <c r="AZO49" s="50"/>
      <c r="AZP49" s="50"/>
      <c r="AZQ49" s="50"/>
      <c r="AZR49" s="50"/>
      <c r="AZS49" s="50"/>
      <c r="AZT49" s="50"/>
      <c r="AZU49" s="50"/>
      <c r="AZV49" s="50"/>
      <c r="AZW49" s="50"/>
      <c r="AZX49" s="50"/>
      <c r="AZY49" s="50"/>
      <c r="AZZ49" s="50"/>
      <c r="BAA49" s="50"/>
      <c r="BAB49" s="50"/>
      <c r="BAC49" s="50"/>
      <c r="BAD49" s="50"/>
      <c r="BAE49" s="50"/>
      <c r="BAF49" s="50"/>
      <c r="BAG49" s="50"/>
      <c r="BAH49" s="50"/>
      <c r="BAI49" s="50"/>
      <c r="BAJ49" s="50"/>
      <c r="BAK49" s="50"/>
      <c r="BAL49" s="50"/>
      <c r="BAM49" s="50"/>
      <c r="BAN49" s="50"/>
      <c r="BAO49" s="50"/>
      <c r="BAP49" s="50"/>
      <c r="BAQ49" s="50"/>
      <c r="BAR49" s="50"/>
      <c r="BAS49" s="50"/>
      <c r="BAT49" s="50"/>
      <c r="BAU49" s="50"/>
      <c r="BAV49" s="50"/>
      <c r="BAW49" s="50"/>
      <c r="BAX49" s="50"/>
      <c r="BAY49" s="50"/>
      <c r="BAZ49" s="50"/>
      <c r="BBA49" s="50"/>
      <c r="BBB49" s="50"/>
      <c r="BBC49" s="50"/>
      <c r="BBD49" s="50"/>
      <c r="BBE49" s="50"/>
      <c r="BBF49" s="50"/>
      <c r="BBG49" s="50"/>
      <c r="BBH49" s="50"/>
      <c r="BBI49" s="50"/>
      <c r="BBJ49" s="50"/>
      <c r="BBK49" s="50"/>
      <c r="BBL49" s="50"/>
      <c r="BBM49" s="50"/>
      <c r="BBN49" s="50"/>
      <c r="BBO49" s="50"/>
      <c r="BBP49" s="50"/>
      <c r="BBQ49" s="50"/>
      <c r="BBR49" s="50"/>
      <c r="BBS49" s="50"/>
      <c r="BBT49" s="50"/>
      <c r="BBU49" s="50"/>
      <c r="BBV49" s="50"/>
      <c r="BBW49" s="50"/>
      <c r="BBX49" s="50"/>
      <c r="BBY49" s="50"/>
      <c r="BBZ49" s="50"/>
      <c r="BCA49" s="50"/>
      <c r="BCB49" s="50"/>
      <c r="BCC49" s="50"/>
      <c r="BCD49" s="50"/>
      <c r="BCE49" s="50"/>
      <c r="BCF49" s="50"/>
      <c r="BCG49" s="50"/>
      <c r="BCH49" s="50"/>
      <c r="BCI49" s="50"/>
      <c r="BCJ49" s="50"/>
      <c r="BCK49" s="50"/>
      <c r="BCL49" s="50"/>
      <c r="BCM49" s="50"/>
      <c r="BCN49" s="50"/>
      <c r="BCO49" s="50"/>
      <c r="BCP49" s="50"/>
      <c r="BCQ49" s="50"/>
      <c r="BCR49" s="50"/>
      <c r="BCS49" s="50"/>
      <c r="BCT49" s="50"/>
      <c r="BCU49" s="50"/>
      <c r="BCV49" s="50"/>
      <c r="BCW49" s="50"/>
      <c r="BCX49" s="50"/>
      <c r="BCY49" s="50"/>
      <c r="BCZ49" s="50"/>
      <c r="BDA49" s="50"/>
      <c r="BDB49" s="50"/>
      <c r="BDC49" s="50"/>
      <c r="BDD49" s="50"/>
      <c r="BDE49" s="50"/>
      <c r="BDF49" s="50"/>
      <c r="BDG49" s="50"/>
      <c r="BDH49" s="50"/>
      <c r="BDI49" s="50"/>
      <c r="BDJ49" s="50"/>
      <c r="BDK49" s="50"/>
      <c r="BDL49" s="50"/>
      <c r="BDM49" s="50"/>
      <c r="BDN49" s="50"/>
      <c r="BDO49" s="50"/>
      <c r="BDP49" s="50"/>
      <c r="BDQ49" s="50"/>
      <c r="BDR49" s="50"/>
      <c r="BDS49" s="50"/>
      <c r="BDT49" s="50"/>
      <c r="BDU49" s="50"/>
      <c r="BDV49" s="50"/>
      <c r="BDW49" s="50"/>
      <c r="BDX49" s="50"/>
      <c r="BDY49" s="50"/>
      <c r="BDZ49" s="50"/>
      <c r="BEA49" s="50"/>
      <c r="BEB49" s="50"/>
      <c r="BEC49" s="50"/>
      <c r="BED49" s="50"/>
      <c r="BEE49" s="50"/>
      <c r="BEF49" s="50"/>
      <c r="BEG49" s="50"/>
      <c r="BEH49" s="50"/>
      <c r="BEI49" s="50"/>
      <c r="BEJ49" s="50"/>
      <c r="BEK49" s="50"/>
      <c r="BEL49" s="50"/>
      <c r="BEM49" s="50"/>
      <c r="BEN49" s="50"/>
      <c r="BEO49" s="50"/>
      <c r="BEP49" s="50"/>
      <c r="BEQ49" s="50"/>
      <c r="BER49" s="50"/>
      <c r="BES49" s="50"/>
      <c r="BET49" s="50"/>
      <c r="BEU49" s="50"/>
      <c r="BEV49" s="50"/>
      <c r="BEW49" s="50"/>
      <c r="BEX49" s="50"/>
      <c r="BEY49" s="50"/>
      <c r="BEZ49" s="50"/>
      <c r="BFA49" s="50"/>
      <c r="BFB49" s="50"/>
      <c r="BFC49" s="50"/>
      <c r="BFD49" s="50"/>
      <c r="BFE49" s="50"/>
      <c r="BFF49" s="50"/>
      <c r="BFG49" s="50"/>
      <c r="BFH49" s="50"/>
      <c r="BFI49" s="50"/>
      <c r="BFJ49" s="50"/>
      <c r="BFK49" s="50"/>
      <c r="BFL49" s="50"/>
      <c r="BFM49" s="50"/>
      <c r="BFN49" s="50"/>
      <c r="BFO49" s="50"/>
      <c r="BFP49" s="50"/>
      <c r="BFQ49" s="50"/>
      <c r="BFR49" s="50"/>
      <c r="BFS49" s="50"/>
      <c r="BFT49" s="50"/>
      <c r="BFU49" s="50"/>
      <c r="BFV49" s="50"/>
      <c r="BFW49" s="50"/>
      <c r="BFX49" s="50"/>
      <c r="BFY49" s="50"/>
      <c r="BFZ49" s="50"/>
      <c r="BGA49" s="50"/>
      <c r="BGB49" s="50"/>
      <c r="BGC49" s="50"/>
      <c r="BGD49" s="50"/>
      <c r="BGE49" s="50"/>
      <c r="BGF49" s="50"/>
      <c r="BGG49" s="50"/>
      <c r="BGH49" s="50"/>
      <c r="BGI49" s="50"/>
      <c r="BGJ49" s="50"/>
      <c r="BGK49" s="50"/>
      <c r="BGL49" s="50"/>
      <c r="BGM49" s="50"/>
      <c r="BGN49" s="50"/>
      <c r="BGO49" s="50"/>
      <c r="BGP49" s="50"/>
      <c r="BGQ49" s="50"/>
      <c r="BGR49" s="50"/>
      <c r="BGS49" s="50"/>
      <c r="BGT49" s="50"/>
      <c r="BGU49" s="50"/>
      <c r="BGV49" s="50"/>
      <c r="BGW49" s="50"/>
      <c r="BGX49" s="50"/>
      <c r="BGY49" s="50"/>
      <c r="BGZ49" s="50"/>
      <c r="BHA49" s="50"/>
      <c r="BHB49" s="50"/>
      <c r="BHC49" s="50"/>
      <c r="BHD49" s="50"/>
      <c r="BHE49" s="50"/>
      <c r="BHF49" s="50"/>
      <c r="BHG49" s="50"/>
      <c r="BHH49" s="50"/>
      <c r="BHI49" s="50"/>
      <c r="BHJ49" s="50"/>
      <c r="BHK49" s="50"/>
      <c r="BHL49" s="50"/>
      <c r="BHM49" s="50"/>
      <c r="BHN49" s="50"/>
      <c r="BHO49" s="50"/>
      <c r="BHP49" s="50"/>
      <c r="BHQ49" s="50"/>
      <c r="BHR49" s="50"/>
      <c r="BHS49" s="50"/>
      <c r="BHT49" s="50"/>
      <c r="BHU49" s="50"/>
      <c r="BHV49" s="50"/>
      <c r="BHW49" s="50"/>
      <c r="BHX49" s="50"/>
      <c r="BHY49" s="50"/>
      <c r="BHZ49" s="50"/>
      <c r="BIA49" s="50"/>
      <c r="BIB49" s="50"/>
      <c r="BIC49" s="50"/>
      <c r="BID49" s="50"/>
      <c r="BIE49" s="50"/>
      <c r="BIF49" s="50"/>
      <c r="BIG49" s="50"/>
      <c r="BIH49" s="50"/>
      <c r="BII49" s="50"/>
      <c r="BIJ49" s="50"/>
      <c r="BIK49" s="50"/>
      <c r="BIL49" s="50"/>
      <c r="BIM49" s="50"/>
      <c r="BIN49" s="50"/>
      <c r="BIO49" s="50"/>
      <c r="BIP49" s="50"/>
      <c r="BIQ49" s="50"/>
      <c r="BIR49" s="50"/>
      <c r="BIS49" s="50"/>
      <c r="BIT49" s="50"/>
      <c r="BIU49" s="50"/>
      <c r="BIV49" s="50"/>
      <c r="BIW49" s="50"/>
      <c r="BIX49" s="50"/>
      <c r="BIY49" s="50"/>
      <c r="BIZ49" s="50"/>
      <c r="BJA49" s="50"/>
      <c r="BJB49" s="50"/>
      <c r="BJC49" s="50"/>
      <c r="BJD49" s="50"/>
      <c r="BJE49" s="50"/>
      <c r="BJF49" s="50"/>
      <c r="BJG49" s="50"/>
      <c r="BJH49" s="50"/>
      <c r="BJI49" s="50"/>
      <c r="BJJ49" s="50"/>
      <c r="BJK49" s="50"/>
      <c r="BJL49" s="50"/>
      <c r="BJM49" s="50"/>
      <c r="BJN49" s="50"/>
      <c r="BJO49" s="50"/>
      <c r="BJP49" s="50"/>
      <c r="BJQ49" s="50"/>
      <c r="BJR49" s="50"/>
      <c r="BJS49" s="50"/>
      <c r="BJT49" s="50"/>
      <c r="BJU49" s="50"/>
      <c r="BJV49" s="50"/>
      <c r="BJW49" s="50"/>
      <c r="BJX49" s="50"/>
      <c r="BJY49" s="50"/>
      <c r="BJZ49" s="50"/>
      <c r="BKA49" s="50"/>
      <c r="BKB49" s="50"/>
      <c r="BKC49" s="50"/>
      <c r="BKD49" s="50"/>
      <c r="BKE49" s="50"/>
      <c r="BKF49" s="50"/>
      <c r="BKG49" s="50"/>
      <c r="BKH49" s="50"/>
      <c r="BKI49" s="50"/>
      <c r="BKJ49" s="50"/>
      <c r="BKK49" s="50"/>
      <c r="BKL49" s="50"/>
      <c r="BKM49" s="50"/>
      <c r="BKN49" s="50"/>
      <c r="BKO49" s="50"/>
      <c r="BKP49" s="50"/>
      <c r="BKQ49" s="50"/>
      <c r="BKR49" s="50"/>
      <c r="BKS49" s="50"/>
      <c r="BKT49" s="50"/>
      <c r="BKU49" s="50"/>
      <c r="BKV49" s="50"/>
      <c r="BKW49" s="50"/>
      <c r="BKX49" s="50"/>
      <c r="BKY49" s="50"/>
      <c r="BKZ49" s="50"/>
      <c r="BLA49" s="50"/>
      <c r="BLB49" s="50"/>
      <c r="BLC49" s="50"/>
      <c r="BLD49" s="50"/>
      <c r="BLE49" s="50"/>
      <c r="BLF49" s="50"/>
      <c r="BLG49" s="50"/>
      <c r="BLH49" s="50"/>
      <c r="BLI49" s="50"/>
      <c r="BLJ49" s="50"/>
      <c r="BLK49" s="50"/>
      <c r="BLL49" s="50"/>
      <c r="BLM49" s="50"/>
      <c r="BLN49" s="50"/>
      <c r="BLO49" s="50"/>
      <c r="BLP49" s="50"/>
      <c r="BLQ49" s="50"/>
      <c r="BLR49" s="50"/>
      <c r="BLS49" s="50"/>
      <c r="BLT49" s="50"/>
      <c r="BLU49" s="50"/>
      <c r="BLV49" s="50"/>
      <c r="BLW49" s="50"/>
      <c r="BLX49" s="50"/>
      <c r="BLY49" s="50"/>
      <c r="BLZ49" s="50"/>
      <c r="BMA49" s="50"/>
      <c r="BMB49" s="50"/>
      <c r="BMC49" s="50"/>
      <c r="BMD49" s="50"/>
      <c r="BME49" s="50"/>
      <c r="BMF49" s="50"/>
      <c r="BMG49" s="50"/>
      <c r="BMH49" s="50"/>
      <c r="BMI49" s="50"/>
      <c r="BMJ49" s="50"/>
      <c r="BMK49" s="50"/>
      <c r="BML49" s="50"/>
      <c r="BMM49" s="50"/>
      <c r="BMN49" s="50"/>
      <c r="BMO49" s="50"/>
      <c r="BMP49" s="50"/>
      <c r="BMQ49" s="50"/>
      <c r="BMR49" s="50"/>
      <c r="BMS49" s="50"/>
      <c r="BMT49" s="50"/>
      <c r="BMU49" s="50"/>
      <c r="BMV49" s="50"/>
      <c r="BMW49" s="50"/>
      <c r="BMX49" s="50"/>
      <c r="BMY49" s="50"/>
      <c r="BMZ49" s="50"/>
      <c r="BNA49" s="50"/>
      <c r="BNB49" s="50"/>
      <c r="BNC49" s="50"/>
      <c r="BND49" s="50"/>
      <c r="BNE49" s="50"/>
      <c r="BNF49" s="50"/>
      <c r="BNG49" s="50"/>
      <c r="BNH49" s="50"/>
      <c r="BNI49" s="50"/>
      <c r="BNJ49" s="50"/>
      <c r="BNK49" s="50"/>
      <c r="BNL49" s="50"/>
      <c r="BNM49" s="50"/>
      <c r="BNN49" s="50"/>
      <c r="BNO49" s="50"/>
      <c r="BNP49" s="50"/>
      <c r="BNQ49" s="50"/>
      <c r="BNR49" s="50"/>
      <c r="BNS49" s="50"/>
      <c r="BNT49" s="50"/>
      <c r="BNU49" s="50"/>
      <c r="BNV49" s="50"/>
      <c r="BNW49" s="50"/>
      <c r="BNX49" s="50"/>
      <c r="BNY49" s="50"/>
      <c r="BNZ49" s="50"/>
      <c r="BOA49" s="50"/>
      <c r="BOB49" s="50"/>
      <c r="BOC49" s="50"/>
      <c r="BOD49" s="50"/>
      <c r="BOE49" s="50"/>
      <c r="BOF49" s="50"/>
      <c r="BOG49" s="50"/>
      <c r="BOH49" s="50"/>
      <c r="BOI49" s="50"/>
      <c r="BOJ49" s="50"/>
      <c r="BOK49" s="50"/>
      <c r="BOL49" s="50"/>
      <c r="BOM49" s="50"/>
      <c r="BON49" s="50"/>
      <c r="BOO49" s="50"/>
      <c r="BOP49" s="50"/>
      <c r="BOQ49" s="50"/>
      <c r="BOR49" s="50"/>
      <c r="BOS49" s="50"/>
      <c r="BOT49" s="50"/>
      <c r="BOU49" s="50"/>
      <c r="BOV49" s="50"/>
      <c r="BOW49" s="50"/>
      <c r="BOX49" s="50"/>
      <c r="BOY49" s="50"/>
      <c r="BOZ49" s="50"/>
      <c r="BPA49" s="50"/>
      <c r="BPB49" s="50"/>
      <c r="BPC49" s="50"/>
      <c r="BPD49" s="50"/>
      <c r="BPE49" s="50"/>
      <c r="BPF49" s="50"/>
      <c r="BPG49" s="50"/>
      <c r="BPH49" s="50"/>
      <c r="BPI49" s="50"/>
      <c r="BPJ49" s="50"/>
      <c r="BPK49" s="50"/>
      <c r="BPL49" s="50"/>
      <c r="BPM49" s="50"/>
      <c r="BPN49" s="50"/>
      <c r="BPO49" s="50"/>
      <c r="BPP49" s="50"/>
      <c r="BPQ49" s="50"/>
      <c r="BPR49" s="50"/>
      <c r="BPS49" s="50"/>
      <c r="BPT49" s="50"/>
      <c r="BPU49" s="50"/>
      <c r="BPV49" s="50"/>
      <c r="BPW49" s="50"/>
      <c r="BPX49" s="50"/>
      <c r="BPY49" s="50"/>
      <c r="BPZ49" s="50"/>
      <c r="BQA49" s="50"/>
      <c r="BQB49" s="50"/>
      <c r="BQC49" s="50"/>
      <c r="BQD49" s="50"/>
      <c r="BQE49" s="50"/>
      <c r="BQF49" s="50"/>
      <c r="BQG49" s="50"/>
      <c r="BQH49" s="50"/>
      <c r="BQI49" s="50"/>
      <c r="BQJ49" s="50"/>
      <c r="BQK49" s="50"/>
      <c r="BQL49" s="50"/>
      <c r="BQM49" s="50"/>
      <c r="BQN49" s="50"/>
      <c r="BQO49" s="50"/>
      <c r="BQP49" s="50"/>
      <c r="BQQ49" s="50"/>
      <c r="BQR49" s="50"/>
      <c r="BQS49" s="50"/>
      <c r="BQT49" s="50"/>
      <c r="BQU49" s="50"/>
      <c r="BQV49" s="50"/>
      <c r="BQW49" s="50"/>
      <c r="BQX49" s="50"/>
      <c r="BQY49" s="50"/>
      <c r="BQZ49" s="50"/>
      <c r="BRA49" s="50"/>
      <c r="BRB49" s="50"/>
      <c r="BRC49" s="50"/>
      <c r="BRD49" s="50"/>
      <c r="BRE49" s="50"/>
      <c r="BRF49" s="50"/>
      <c r="BRG49" s="50"/>
      <c r="BRH49" s="50"/>
      <c r="BRI49" s="50"/>
      <c r="BRJ49" s="50"/>
      <c r="BRK49" s="50"/>
      <c r="BRL49" s="50"/>
      <c r="BRM49" s="50"/>
      <c r="BRN49" s="50"/>
      <c r="BRO49" s="50"/>
      <c r="BRP49" s="50"/>
      <c r="BRQ49" s="50"/>
      <c r="BRR49" s="50"/>
      <c r="BRS49" s="50"/>
      <c r="BRT49" s="50"/>
      <c r="BRU49" s="50"/>
      <c r="BRV49" s="50"/>
      <c r="BRW49" s="50"/>
      <c r="BRX49" s="50"/>
      <c r="BRY49" s="50"/>
      <c r="BRZ49" s="50"/>
      <c r="BSA49" s="50"/>
      <c r="BSB49" s="50"/>
      <c r="BSC49" s="50"/>
      <c r="BSD49" s="50"/>
      <c r="BSE49" s="50"/>
      <c r="BSF49" s="50"/>
      <c r="BSG49" s="50"/>
      <c r="BSH49" s="50"/>
      <c r="BSI49" s="50"/>
      <c r="BSJ49" s="50"/>
      <c r="BSK49" s="50"/>
      <c r="BSL49" s="50"/>
      <c r="BSM49" s="50"/>
      <c r="BSN49" s="50"/>
      <c r="BSO49" s="50"/>
      <c r="BSP49" s="50"/>
      <c r="BSQ49" s="50"/>
      <c r="BSR49" s="50"/>
      <c r="BSS49" s="50"/>
      <c r="BST49" s="50"/>
      <c r="BSU49" s="50"/>
      <c r="BSV49" s="50"/>
      <c r="BSW49" s="50"/>
      <c r="BSX49" s="50"/>
      <c r="BSY49" s="50"/>
      <c r="BSZ49" s="50"/>
      <c r="BTA49" s="50"/>
      <c r="BTB49" s="50"/>
      <c r="BTC49" s="50"/>
      <c r="BTD49" s="50"/>
      <c r="BTE49" s="50"/>
      <c r="BTF49" s="50"/>
      <c r="BTG49" s="50"/>
      <c r="BTH49" s="50"/>
      <c r="BTI49" s="50"/>
      <c r="BTJ49" s="50"/>
      <c r="BTK49" s="50"/>
      <c r="BTL49" s="50"/>
      <c r="BTM49" s="50"/>
      <c r="BTN49" s="50"/>
      <c r="BTO49" s="50"/>
      <c r="BTP49" s="50"/>
      <c r="BTQ49" s="50"/>
      <c r="BTR49" s="50"/>
      <c r="BTS49" s="50"/>
      <c r="BTT49" s="50"/>
      <c r="BTU49" s="50"/>
      <c r="BTV49" s="50"/>
      <c r="BTW49" s="50"/>
      <c r="BTX49" s="50"/>
      <c r="BTY49" s="50"/>
      <c r="BTZ49" s="50"/>
      <c r="BUA49" s="50"/>
      <c r="BUB49" s="50"/>
      <c r="BUC49" s="50"/>
      <c r="BUD49" s="50"/>
      <c r="BUE49" s="50"/>
      <c r="BUF49" s="50"/>
      <c r="BUG49" s="50"/>
      <c r="BUH49" s="50"/>
      <c r="BUI49" s="50"/>
      <c r="BUJ49" s="50"/>
      <c r="BUK49" s="50"/>
      <c r="BUL49" s="50"/>
      <c r="BUM49" s="50"/>
      <c r="BUN49" s="50"/>
      <c r="BUO49" s="50"/>
      <c r="BUP49" s="50"/>
      <c r="BUQ49" s="50"/>
      <c r="BUR49" s="50"/>
      <c r="BUS49" s="50"/>
      <c r="BUT49" s="50"/>
      <c r="BUU49" s="50"/>
      <c r="BUV49" s="50"/>
      <c r="BUW49" s="50"/>
      <c r="BUX49" s="50"/>
      <c r="BUY49" s="50"/>
      <c r="BUZ49" s="50"/>
      <c r="BVA49" s="50"/>
      <c r="BVB49" s="50"/>
      <c r="BVC49" s="50"/>
      <c r="BVD49" s="50"/>
      <c r="BVE49" s="50"/>
      <c r="BVF49" s="50"/>
      <c r="BVG49" s="50"/>
      <c r="BVH49" s="50"/>
      <c r="BVI49" s="50"/>
      <c r="BVJ49" s="50"/>
      <c r="BVK49" s="50"/>
      <c r="BVL49" s="50"/>
      <c r="BVM49" s="50"/>
      <c r="BVN49" s="50"/>
      <c r="BVO49" s="50"/>
      <c r="BVP49" s="50"/>
      <c r="BVQ49" s="50"/>
      <c r="BVR49" s="50"/>
      <c r="BVS49" s="50"/>
      <c r="BVT49" s="50"/>
      <c r="BVU49" s="50"/>
      <c r="BVV49" s="50"/>
      <c r="BVW49" s="50"/>
      <c r="BVX49" s="50"/>
      <c r="BVY49" s="50"/>
      <c r="BVZ49" s="50"/>
      <c r="BWA49" s="50"/>
      <c r="BWB49" s="50"/>
      <c r="BWC49" s="50"/>
      <c r="BWD49" s="50"/>
      <c r="BWE49" s="50"/>
      <c r="BWF49" s="50"/>
      <c r="BWG49" s="50"/>
      <c r="BWH49" s="50"/>
      <c r="BWI49" s="50"/>
      <c r="BWJ49" s="50"/>
      <c r="BWK49" s="50"/>
    </row>
    <row r="50" spans="1:1961" s="209" customFormat="1" ht="32">
      <c r="A50" s="179" t="s">
        <v>76</v>
      </c>
      <c r="B50" s="180" t="s">
        <v>77</v>
      </c>
      <c r="C50" s="203" t="s">
        <v>203</v>
      </c>
      <c r="D50" s="208">
        <f t="shared" ref="D50:J52" si="18">D51</f>
        <v>0</v>
      </c>
      <c r="E50" s="208">
        <f t="shared" si="18"/>
        <v>0</v>
      </c>
      <c r="F50" s="208">
        <f t="shared" si="18"/>
        <v>0</v>
      </c>
      <c r="G50" s="208">
        <f t="shared" si="18"/>
        <v>0</v>
      </c>
      <c r="H50" s="208">
        <f t="shared" si="18"/>
        <v>0</v>
      </c>
      <c r="I50" s="208">
        <f t="shared" si="18"/>
        <v>0</v>
      </c>
      <c r="J50" s="208">
        <f t="shared" si="18"/>
        <v>0</v>
      </c>
      <c r="K50" s="203" t="s">
        <v>203</v>
      </c>
      <c r="L50" s="208">
        <f>L51</f>
        <v>0</v>
      </c>
      <c r="M50" s="208">
        <f t="shared" ref="M50:Q52" si="19">M51</f>
        <v>0</v>
      </c>
      <c r="N50" s="208">
        <f t="shared" si="19"/>
        <v>0</v>
      </c>
      <c r="O50" s="208">
        <f t="shared" si="19"/>
        <v>0</v>
      </c>
      <c r="P50" s="208">
        <f t="shared" si="19"/>
        <v>0</v>
      </c>
      <c r="Q50" s="208">
        <f t="shared" si="19"/>
        <v>0</v>
      </c>
      <c r="R50" s="203" t="s">
        <v>203</v>
      </c>
      <c r="S50" s="208">
        <f>S51</f>
        <v>0</v>
      </c>
      <c r="T50" s="208">
        <f t="shared" ref="T50:X52" si="20">T51</f>
        <v>0</v>
      </c>
      <c r="U50" s="208">
        <f t="shared" si="20"/>
        <v>0</v>
      </c>
      <c r="V50" s="208">
        <f t="shared" si="20"/>
        <v>0</v>
      </c>
      <c r="W50" s="208">
        <f t="shared" si="20"/>
        <v>0</v>
      </c>
      <c r="X50" s="208">
        <f t="shared" si="20"/>
        <v>0</v>
      </c>
      <c r="Y50" s="203" t="s">
        <v>203</v>
      </c>
      <c r="Z50" s="208">
        <f>Z51</f>
        <v>0</v>
      </c>
      <c r="AA50" s="208">
        <f t="shared" ref="AA50:AE52" si="21">AA51</f>
        <v>0</v>
      </c>
      <c r="AB50" s="208">
        <f t="shared" si="21"/>
        <v>0</v>
      </c>
      <c r="AC50" s="208">
        <f t="shared" si="21"/>
        <v>0</v>
      </c>
      <c r="AD50" s="208">
        <f t="shared" si="21"/>
        <v>0</v>
      </c>
      <c r="AE50" s="208">
        <f t="shared" si="21"/>
        <v>0</v>
      </c>
      <c r="AF50" s="203" t="s">
        <v>203</v>
      </c>
      <c r="AG50" s="208">
        <f>AG51</f>
        <v>0</v>
      </c>
      <c r="AH50" s="208">
        <f t="shared" ref="AH50:AL52" si="22">AH51</f>
        <v>0</v>
      </c>
      <c r="AI50" s="208">
        <f t="shared" si="22"/>
        <v>0</v>
      </c>
      <c r="AJ50" s="208">
        <f t="shared" si="22"/>
        <v>0</v>
      </c>
      <c r="AK50" s="208">
        <f t="shared" si="22"/>
        <v>0</v>
      </c>
      <c r="AL50" s="208">
        <f t="shared" si="22"/>
        <v>0</v>
      </c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79"/>
      <c r="EL50" s="279"/>
      <c r="EM50" s="279"/>
      <c r="EN50" s="279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79"/>
      <c r="EZ50" s="279"/>
      <c r="FA50" s="279"/>
      <c r="FB50" s="279"/>
      <c r="FC50" s="279"/>
      <c r="FD50" s="279"/>
      <c r="FE50" s="279"/>
      <c r="FF50" s="279"/>
      <c r="FG50" s="279"/>
      <c r="FH50" s="279"/>
      <c r="FI50" s="279"/>
      <c r="FJ50" s="279"/>
      <c r="FK50" s="279"/>
      <c r="FL50" s="279"/>
      <c r="FM50" s="279"/>
      <c r="FN50" s="279"/>
      <c r="FO50" s="279"/>
      <c r="FP50" s="279"/>
      <c r="FQ50" s="279"/>
      <c r="FR50" s="279"/>
      <c r="FS50" s="279"/>
      <c r="FT50" s="279"/>
      <c r="FU50" s="279"/>
      <c r="FV50" s="279"/>
      <c r="FW50" s="279"/>
      <c r="FX50" s="279"/>
      <c r="FY50" s="279"/>
      <c r="FZ50" s="279"/>
      <c r="GA50" s="279"/>
      <c r="GB50" s="279"/>
      <c r="GC50" s="279"/>
      <c r="GD50" s="279"/>
      <c r="GE50" s="279"/>
      <c r="GF50" s="279"/>
      <c r="GG50" s="279"/>
      <c r="GH50" s="279"/>
      <c r="GI50" s="279"/>
      <c r="GJ50" s="279"/>
      <c r="GK50" s="279"/>
      <c r="GL50" s="279"/>
      <c r="GM50" s="279"/>
      <c r="GN50" s="279"/>
      <c r="GO50" s="279"/>
      <c r="GP50" s="279"/>
      <c r="GQ50" s="279"/>
      <c r="GR50" s="279"/>
      <c r="GS50" s="279"/>
      <c r="GT50" s="279"/>
      <c r="GU50" s="279"/>
      <c r="GV50" s="279"/>
      <c r="GW50" s="279"/>
      <c r="GX50" s="279"/>
      <c r="GY50" s="279"/>
      <c r="GZ50" s="279"/>
      <c r="HA50" s="279"/>
      <c r="HB50" s="279"/>
      <c r="HC50" s="279"/>
      <c r="HD50" s="279"/>
      <c r="HE50" s="279"/>
      <c r="HF50" s="279"/>
      <c r="HG50" s="279"/>
      <c r="HH50" s="279"/>
      <c r="HI50" s="279"/>
      <c r="HJ50" s="279"/>
      <c r="HK50" s="279"/>
      <c r="HL50" s="279"/>
      <c r="HM50" s="279"/>
      <c r="HN50" s="279"/>
      <c r="HO50" s="279"/>
      <c r="HP50" s="279"/>
      <c r="HQ50" s="279"/>
      <c r="HR50" s="279"/>
      <c r="HS50" s="279"/>
      <c r="HT50" s="279"/>
      <c r="HU50" s="279"/>
      <c r="HV50" s="279"/>
      <c r="HW50" s="279"/>
      <c r="HX50" s="279"/>
      <c r="HY50" s="279"/>
      <c r="HZ50" s="279"/>
      <c r="IA50" s="279"/>
      <c r="IB50" s="279"/>
      <c r="IC50" s="279"/>
      <c r="ID50" s="279"/>
      <c r="IE50" s="279"/>
      <c r="IF50" s="279"/>
      <c r="IG50" s="279"/>
      <c r="IH50" s="279"/>
      <c r="II50" s="279"/>
      <c r="IJ50" s="279"/>
      <c r="IK50" s="279"/>
      <c r="IL50" s="279"/>
      <c r="IM50" s="279"/>
      <c r="IN50" s="279"/>
      <c r="IO50" s="279"/>
      <c r="IP50" s="279"/>
      <c r="IQ50" s="279"/>
      <c r="IR50" s="279"/>
      <c r="IS50" s="279"/>
      <c r="IT50" s="279"/>
      <c r="IU50" s="279"/>
      <c r="IV50" s="279"/>
      <c r="IW50" s="279"/>
      <c r="IX50" s="279"/>
      <c r="IY50" s="279"/>
      <c r="IZ50" s="279"/>
      <c r="JA50" s="279"/>
      <c r="JB50" s="279"/>
      <c r="JC50" s="279"/>
      <c r="JD50" s="279"/>
      <c r="JE50" s="279"/>
      <c r="JF50" s="279"/>
      <c r="JG50" s="279"/>
      <c r="JH50" s="279"/>
      <c r="JI50" s="279"/>
      <c r="JJ50" s="279"/>
      <c r="JK50" s="279"/>
      <c r="JL50" s="279"/>
      <c r="JM50" s="279"/>
      <c r="JN50" s="279"/>
      <c r="JO50" s="279"/>
      <c r="JP50" s="279"/>
      <c r="JQ50" s="279"/>
      <c r="JR50" s="279"/>
      <c r="JS50" s="279"/>
      <c r="JT50" s="279"/>
      <c r="JU50" s="279"/>
      <c r="JV50" s="279"/>
      <c r="JW50" s="279"/>
      <c r="JX50" s="279"/>
      <c r="JY50" s="279"/>
      <c r="JZ50" s="279"/>
      <c r="KA50" s="279"/>
      <c r="KB50" s="279"/>
      <c r="KC50" s="279"/>
      <c r="KD50" s="279"/>
      <c r="KE50" s="279"/>
      <c r="KF50" s="279"/>
      <c r="KG50" s="279"/>
      <c r="KH50" s="279"/>
      <c r="KI50" s="279"/>
      <c r="KJ50" s="279"/>
      <c r="KK50" s="279"/>
      <c r="KL50" s="279"/>
      <c r="KM50" s="279"/>
      <c r="KN50" s="279"/>
      <c r="KO50" s="279"/>
      <c r="KP50" s="279"/>
      <c r="KQ50" s="279"/>
      <c r="KR50" s="279"/>
      <c r="KS50" s="279"/>
      <c r="KT50" s="279"/>
      <c r="KU50" s="279"/>
      <c r="KV50" s="279"/>
      <c r="KW50" s="279"/>
      <c r="KX50" s="279"/>
      <c r="KY50" s="279"/>
      <c r="KZ50" s="279"/>
      <c r="LA50" s="279"/>
      <c r="LB50" s="279"/>
      <c r="LC50" s="279"/>
      <c r="LD50" s="279"/>
      <c r="LE50" s="279"/>
      <c r="LF50" s="279"/>
      <c r="LG50" s="279"/>
      <c r="LH50" s="279"/>
      <c r="LI50" s="279"/>
      <c r="LJ50" s="279"/>
      <c r="LK50" s="279"/>
      <c r="LL50" s="279"/>
      <c r="LM50" s="279"/>
      <c r="LN50" s="279"/>
      <c r="LO50" s="279"/>
      <c r="LP50" s="279"/>
      <c r="LQ50" s="279"/>
      <c r="LR50" s="279"/>
      <c r="LS50" s="279"/>
      <c r="LT50" s="279"/>
      <c r="LU50" s="279"/>
      <c r="LV50" s="279"/>
      <c r="LW50" s="279"/>
      <c r="LX50" s="279"/>
      <c r="LY50" s="279"/>
      <c r="LZ50" s="279"/>
      <c r="MA50" s="279"/>
      <c r="MB50" s="279"/>
      <c r="MC50" s="279"/>
      <c r="MD50" s="279"/>
      <c r="ME50" s="279"/>
      <c r="MF50" s="279"/>
      <c r="MG50" s="279"/>
      <c r="MH50" s="279"/>
      <c r="MI50" s="279"/>
      <c r="MJ50" s="279"/>
      <c r="MK50" s="279"/>
      <c r="ML50" s="279"/>
      <c r="MM50" s="279"/>
      <c r="MN50" s="279"/>
      <c r="MO50" s="279"/>
      <c r="MP50" s="279"/>
      <c r="MQ50" s="279"/>
      <c r="MR50" s="279"/>
      <c r="MS50" s="279"/>
      <c r="MT50" s="279"/>
      <c r="MU50" s="279"/>
      <c r="MV50" s="279"/>
      <c r="MW50" s="279"/>
      <c r="MX50" s="279"/>
      <c r="MY50" s="279"/>
      <c r="MZ50" s="279"/>
      <c r="NA50" s="279"/>
      <c r="NB50" s="279"/>
      <c r="NC50" s="279"/>
      <c r="ND50" s="279"/>
      <c r="NE50" s="279"/>
      <c r="NF50" s="279"/>
      <c r="NG50" s="279"/>
      <c r="NH50" s="279"/>
      <c r="NI50" s="279"/>
      <c r="NJ50" s="279"/>
      <c r="NK50" s="279"/>
      <c r="NL50" s="279"/>
      <c r="NM50" s="279"/>
      <c r="NN50" s="279"/>
      <c r="NO50" s="279"/>
      <c r="NP50" s="279"/>
      <c r="NQ50" s="279"/>
      <c r="NR50" s="279"/>
      <c r="NS50" s="279"/>
      <c r="NT50" s="279"/>
      <c r="NU50" s="279"/>
      <c r="NV50" s="279"/>
      <c r="NW50" s="279"/>
      <c r="NX50" s="279"/>
      <c r="NY50" s="279"/>
      <c r="NZ50" s="279"/>
      <c r="OA50" s="279"/>
      <c r="OB50" s="279"/>
      <c r="OC50" s="279"/>
      <c r="OD50" s="279"/>
      <c r="OE50" s="279"/>
      <c r="OF50" s="279"/>
      <c r="OG50" s="279"/>
      <c r="OH50" s="279"/>
      <c r="OI50" s="279"/>
      <c r="OJ50" s="279"/>
      <c r="OK50" s="279"/>
      <c r="OL50" s="279"/>
      <c r="OM50" s="279"/>
      <c r="ON50" s="279"/>
      <c r="OO50" s="279"/>
      <c r="OP50" s="279"/>
      <c r="OQ50" s="279"/>
      <c r="OR50" s="279"/>
      <c r="OS50" s="279"/>
      <c r="OT50" s="279"/>
      <c r="OU50" s="279"/>
      <c r="OV50" s="279"/>
      <c r="OW50" s="279"/>
      <c r="OX50" s="279"/>
      <c r="OY50" s="279"/>
      <c r="OZ50" s="279"/>
      <c r="PA50" s="279"/>
      <c r="PB50" s="279"/>
      <c r="PC50" s="279"/>
      <c r="PD50" s="279"/>
      <c r="PE50" s="279"/>
      <c r="PF50" s="279"/>
      <c r="PG50" s="279"/>
      <c r="PH50" s="279"/>
      <c r="PI50" s="279"/>
      <c r="PJ50" s="279"/>
      <c r="PK50" s="279"/>
      <c r="PL50" s="279"/>
      <c r="PM50" s="279"/>
      <c r="PN50" s="279"/>
      <c r="PO50" s="279"/>
      <c r="PP50" s="279"/>
      <c r="PQ50" s="279"/>
      <c r="PR50" s="279"/>
      <c r="PS50" s="279"/>
      <c r="PT50" s="279"/>
      <c r="PU50" s="279"/>
      <c r="PV50" s="279"/>
      <c r="PW50" s="279"/>
      <c r="PX50" s="279"/>
      <c r="PY50" s="279"/>
      <c r="PZ50" s="279"/>
      <c r="QA50" s="279"/>
      <c r="QB50" s="279"/>
      <c r="QC50" s="279"/>
      <c r="QD50" s="279"/>
      <c r="QE50" s="279"/>
      <c r="QF50" s="279"/>
      <c r="QG50" s="279"/>
      <c r="QH50" s="279"/>
      <c r="QI50" s="279"/>
      <c r="QJ50" s="279"/>
      <c r="QK50" s="279"/>
      <c r="QL50" s="279"/>
      <c r="QM50" s="279"/>
      <c r="QN50" s="279"/>
      <c r="QO50" s="279"/>
      <c r="QP50" s="279"/>
      <c r="QQ50" s="279"/>
      <c r="QR50" s="279"/>
      <c r="QS50" s="279"/>
      <c r="QT50" s="279"/>
      <c r="QU50" s="279"/>
      <c r="QV50" s="279"/>
      <c r="QW50" s="279"/>
      <c r="QX50" s="279"/>
      <c r="QY50" s="279"/>
      <c r="QZ50" s="279"/>
      <c r="RA50" s="279"/>
      <c r="RB50" s="279"/>
      <c r="RC50" s="279"/>
      <c r="RD50" s="279"/>
      <c r="RE50" s="279"/>
      <c r="RF50" s="279"/>
      <c r="RG50" s="279"/>
      <c r="RH50" s="279"/>
      <c r="RI50" s="279"/>
      <c r="RJ50" s="279"/>
      <c r="RK50" s="279"/>
      <c r="RL50" s="279"/>
      <c r="RM50" s="279"/>
      <c r="RN50" s="279"/>
      <c r="RO50" s="279"/>
      <c r="RP50" s="279"/>
      <c r="RQ50" s="279"/>
      <c r="RR50" s="279"/>
      <c r="RS50" s="279"/>
      <c r="RT50" s="279"/>
      <c r="RU50" s="279"/>
      <c r="RV50" s="279"/>
      <c r="RW50" s="279"/>
      <c r="RX50" s="279"/>
      <c r="RY50" s="279"/>
      <c r="RZ50" s="279"/>
      <c r="SA50" s="279"/>
      <c r="SB50" s="279"/>
      <c r="SC50" s="279"/>
      <c r="SD50" s="279"/>
      <c r="SE50" s="279"/>
      <c r="SF50" s="279"/>
      <c r="SG50" s="279"/>
      <c r="SH50" s="279"/>
      <c r="SI50" s="279"/>
      <c r="SJ50" s="279"/>
      <c r="SK50" s="279"/>
      <c r="SL50" s="279"/>
      <c r="SM50" s="279"/>
      <c r="SN50" s="279"/>
      <c r="SO50" s="279"/>
      <c r="SP50" s="279"/>
      <c r="SQ50" s="279"/>
      <c r="SR50" s="279"/>
      <c r="SS50" s="279"/>
      <c r="ST50" s="279"/>
      <c r="SU50" s="279"/>
      <c r="SV50" s="279"/>
      <c r="SW50" s="279"/>
      <c r="SX50" s="279"/>
      <c r="SY50" s="279"/>
      <c r="SZ50" s="279"/>
      <c r="TA50" s="279"/>
      <c r="TB50" s="279"/>
      <c r="TC50" s="279"/>
      <c r="TD50" s="279"/>
      <c r="TE50" s="279"/>
      <c r="TF50" s="279"/>
      <c r="TG50" s="279"/>
      <c r="TH50" s="279"/>
      <c r="TI50" s="279"/>
      <c r="TJ50" s="279"/>
      <c r="TK50" s="279"/>
      <c r="TL50" s="279"/>
      <c r="TM50" s="279"/>
      <c r="TN50" s="279"/>
      <c r="TO50" s="279"/>
      <c r="TP50" s="279"/>
      <c r="TQ50" s="279"/>
      <c r="TR50" s="279"/>
      <c r="TS50" s="279"/>
      <c r="TT50" s="279"/>
      <c r="TU50" s="279"/>
      <c r="TV50" s="279"/>
      <c r="TW50" s="279"/>
      <c r="TX50" s="279"/>
      <c r="TY50" s="279"/>
      <c r="TZ50" s="279"/>
      <c r="UA50" s="279"/>
      <c r="UB50" s="279"/>
      <c r="UC50" s="279"/>
      <c r="UD50" s="279"/>
      <c r="UE50" s="279"/>
      <c r="UF50" s="279"/>
      <c r="UG50" s="279"/>
      <c r="UH50" s="279"/>
      <c r="UI50" s="279"/>
      <c r="UJ50" s="279"/>
      <c r="UK50" s="279"/>
      <c r="UL50" s="279"/>
      <c r="UM50" s="279"/>
      <c r="UN50" s="279"/>
      <c r="UO50" s="279"/>
      <c r="UP50" s="279"/>
      <c r="UQ50" s="279"/>
      <c r="UR50" s="279"/>
      <c r="US50" s="279"/>
      <c r="UT50" s="279"/>
      <c r="UU50" s="279"/>
      <c r="UV50" s="279"/>
      <c r="UW50" s="279"/>
      <c r="UX50" s="279"/>
      <c r="UY50" s="279"/>
      <c r="UZ50" s="279"/>
      <c r="VA50" s="279"/>
      <c r="VB50" s="279"/>
      <c r="VC50" s="279"/>
      <c r="VD50" s="279"/>
      <c r="VE50" s="279"/>
      <c r="VF50" s="279"/>
      <c r="VG50" s="279"/>
      <c r="VH50" s="279"/>
      <c r="VI50" s="279"/>
      <c r="VJ50" s="279"/>
      <c r="VK50" s="279"/>
      <c r="VL50" s="279"/>
      <c r="VM50" s="279"/>
      <c r="VN50" s="279"/>
      <c r="VO50" s="279"/>
      <c r="VP50" s="279"/>
      <c r="VQ50" s="279"/>
      <c r="VR50" s="279"/>
      <c r="VS50" s="279"/>
      <c r="VT50" s="279"/>
      <c r="VU50" s="279"/>
      <c r="VV50" s="279"/>
      <c r="VW50" s="279"/>
      <c r="VX50" s="279"/>
      <c r="VY50" s="279"/>
      <c r="VZ50" s="279"/>
      <c r="WA50" s="279"/>
      <c r="WB50" s="279"/>
      <c r="WC50" s="279"/>
      <c r="WD50" s="279"/>
      <c r="WE50" s="279"/>
      <c r="WF50" s="279"/>
      <c r="WG50" s="279"/>
      <c r="WH50" s="279"/>
      <c r="WI50" s="279"/>
      <c r="WJ50" s="279"/>
      <c r="WK50" s="279"/>
      <c r="WL50" s="279"/>
      <c r="WM50" s="279"/>
      <c r="WN50" s="279"/>
      <c r="WO50" s="279"/>
      <c r="WP50" s="279"/>
      <c r="WQ50" s="279"/>
      <c r="WR50" s="279"/>
      <c r="WS50" s="279"/>
      <c r="WT50" s="279"/>
      <c r="WU50" s="279"/>
      <c r="WV50" s="279"/>
      <c r="WW50" s="279"/>
      <c r="WX50" s="279"/>
      <c r="WY50" s="279"/>
      <c r="WZ50" s="279"/>
      <c r="XA50" s="279"/>
      <c r="XB50" s="279"/>
      <c r="XC50" s="279"/>
      <c r="XD50" s="279"/>
      <c r="XE50" s="279"/>
      <c r="XF50" s="279"/>
      <c r="XG50" s="279"/>
      <c r="XH50" s="279"/>
      <c r="XI50" s="279"/>
      <c r="XJ50" s="279"/>
      <c r="XK50" s="279"/>
      <c r="XL50" s="279"/>
      <c r="XM50" s="279"/>
      <c r="XN50" s="279"/>
      <c r="XO50" s="279"/>
      <c r="XP50" s="279"/>
      <c r="XQ50" s="279"/>
      <c r="XR50" s="279"/>
      <c r="XS50" s="279"/>
      <c r="XT50" s="279"/>
      <c r="XU50" s="279"/>
      <c r="XV50" s="279"/>
      <c r="XW50" s="279"/>
      <c r="XX50" s="279"/>
      <c r="XY50" s="279"/>
      <c r="XZ50" s="279"/>
      <c r="YA50" s="279"/>
      <c r="YB50" s="279"/>
      <c r="YC50" s="279"/>
      <c r="YD50" s="279"/>
      <c r="YE50" s="279"/>
      <c r="YF50" s="279"/>
      <c r="YG50" s="279"/>
      <c r="YH50" s="279"/>
      <c r="YI50" s="279"/>
      <c r="YJ50" s="279"/>
      <c r="YK50" s="279"/>
      <c r="YL50" s="279"/>
      <c r="YM50" s="279"/>
      <c r="YN50" s="279"/>
      <c r="YO50" s="279"/>
      <c r="YP50" s="279"/>
      <c r="YQ50" s="279"/>
      <c r="YR50" s="279"/>
      <c r="YS50" s="279"/>
      <c r="YT50" s="279"/>
      <c r="YU50" s="279"/>
      <c r="YV50" s="279"/>
      <c r="YW50" s="279"/>
      <c r="YX50" s="279"/>
      <c r="YY50" s="279"/>
      <c r="YZ50" s="279"/>
      <c r="ZA50" s="279"/>
      <c r="ZB50" s="279"/>
      <c r="ZC50" s="279"/>
      <c r="ZD50" s="279"/>
      <c r="ZE50" s="279"/>
      <c r="ZF50" s="279"/>
      <c r="ZG50" s="279"/>
      <c r="ZH50" s="279"/>
      <c r="ZI50" s="279"/>
      <c r="ZJ50" s="279"/>
      <c r="ZK50" s="279"/>
      <c r="ZL50" s="279"/>
      <c r="ZM50" s="279"/>
      <c r="ZN50" s="279"/>
      <c r="ZO50" s="279"/>
      <c r="ZP50" s="279"/>
      <c r="ZQ50" s="279"/>
      <c r="ZR50" s="279"/>
      <c r="ZS50" s="279"/>
      <c r="ZT50" s="279"/>
      <c r="ZU50" s="279"/>
      <c r="ZV50" s="279"/>
      <c r="ZW50" s="279"/>
      <c r="ZX50" s="279"/>
      <c r="ZY50" s="279"/>
      <c r="ZZ50" s="279"/>
      <c r="AAA50" s="279"/>
      <c r="AAB50" s="279"/>
      <c r="AAC50" s="279"/>
      <c r="AAD50" s="279"/>
      <c r="AAE50" s="279"/>
      <c r="AAF50" s="279"/>
      <c r="AAG50" s="279"/>
      <c r="AAH50" s="279"/>
      <c r="AAI50" s="279"/>
      <c r="AAJ50" s="279"/>
      <c r="AAK50" s="279"/>
      <c r="AAL50" s="279"/>
      <c r="AAM50" s="279"/>
      <c r="AAN50" s="279"/>
      <c r="AAO50" s="279"/>
      <c r="AAP50" s="279"/>
      <c r="AAQ50" s="279"/>
      <c r="AAR50" s="279"/>
      <c r="AAS50" s="279"/>
      <c r="AAT50" s="279"/>
      <c r="AAU50" s="279"/>
      <c r="AAV50" s="279"/>
      <c r="AAW50" s="279"/>
      <c r="AAX50" s="279"/>
      <c r="AAY50" s="279"/>
      <c r="AAZ50" s="279"/>
      <c r="ABA50" s="279"/>
      <c r="ABB50" s="279"/>
      <c r="ABC50" s="279"/>
      <c r="ABD50" s="279"/>
      <c r="ABE50" s="279"/>
      <c r="ABF50" s="279"/>
      <c r="ABG50" s="279"/>
      <c r="ABH50" s="279"/>
      <c r="ABI50" s="279"/>
      <c r="ABJ50" s="279"/>
      <c r="ABK50" s="279"/>
      <c r="ABL50" s="279"/>
      <c r="ABM50" s="279"/>
      <c r="ABN50" s="279"/>
      <c r="ABO50" s="279"/>
      <c r="ABP50" s="279"/>
      <c r="ABQ50" s="279"/>
      <c r="ABR50" s="279"/>
      <c r="ABS50" s="279"/>
      <c r="ABT50" s="279"/>
      <c r="ABU50" s="279"/>
      <c r="ABV50" s="279"/>
      <c r="ABW50" s="279"/>
      <c r="ABX50" s="279"/>
      <c r="ABY50" s="279"/>
      <c r="ABZ50" s="279"/>
      <c r="ACA50" s="279"/>
      <c r="ACB50" s="279"/>
      <c r="ACC50" s="279"/>
      <c r="ACD50" s="279"/>
      <c r="ACE50" s="279"/>
      <c r="ACF50" s="279"/>
      <c r="ACG50" s="279"/>
      <c r="ACH50" s="279"/>
      <c r="ACI50" s="279"/>
      <c r="ACJ50" s="279"/>
      <c r="ACK50" s="279"/>
      <c r="ACL50" s="279"/>
      <c r="ACM50" s="279"/>
      <c r="ACN50" s="279"/>
      <c r="ACO50" s="279"/>
      <c r="ACP50" s="279"/>
      <c r="ACQ50" s="279"/>
      <c r="ACR50" s="279"/>
      <c r="ACS50" s="279"/>
      <c r="ACT50" s="279"/>
      <c r="ACU50" s="279"/>
      <c r="ACV50" s="279"/>
      <c r="ACW50" s="279"/>
      <c r="ACX50" s="279"/>
      <c r="ACY50" s="279"/>
      <c r="ACZ50" s="279"/>
      <c r="ADA50" s="279"/>
      <c r="ADB50" s="279"/>
      <c r="ADC50" s="279"/>
      <c r="ADD50" s="279"/>
      <c r="ADE50" s="279"/>
      <c r="ADF50" s="279"/>
      <c r="ADG50" s="279"/>
      <c r="ADH50" s="279"/>
      <c r="ADI50" s="279"/>
      <c r="ADJ50" s="279"/>
      <c r="ADK50" s="279"/>
      <c r="ADL50" s="279"/>
      <c r="ADM50" s="279"/>
      <c r="ADN50" s="279"/>
      <c r="ADO50" s="279"/>
      <c r="ADP50" s="279"/>
      <c r="ADQ50" s="279"/>
      <c r="ADR50" s="279"/>
      <c r="ADS50" s="279"/>
      <c r="ADT50" s="279"/>
      <c r="ADU50" s="279"/>
      <c r="ADV50" s="279"/>
      <c r="ADW50" s="279"/>
      <c r="ADX50" s="279"/>
      <c r="ADY50" s="279"/>
      <c r="ADZ50" s="279"/>
      <c r="AEA50" s="279"/>
      <c r="AEB50" s="279"/>
      <c r="AEC50" s="279"/>
      <c r="AED50" s="279"/>
      <c r="AEE50" s="279"/>
      <c r="AEF50" s="279"/>
      <c r="AEG50" s="279"/>
      <c r="AEH50" s="279"/>
      <c r="AEI50" s="279"/>
      <c r="AEJ50" s="279"/>
      <c r="AEK50" s="279"/>
      <c r="AEL50" s="279"/>
      <c r="AEM50" s="279"/>
      <c r="AEN50" s="279"/>
      <c r="AEO50" s="279"/>
      <c r="AEP50" s="279"/>
      <c r="AEQ50" s="279"/>
      <c r="AER50" s="279"/>
      <c r="AES50" s="279"/>
      <c r="AET50" s="279"/>
      <c r="AEU50" s="279"/>
      <c r="AEV50" s="279"/>
      <c r="AEW50" s="279"/>
      <c r="AEX50" s="279"/>
      <c r="AEY50" s="279"/>
      <c r="AEZ50" s="279"/>
      <c r="AFA50" s="279"/>
      <c r="AFB50" s="279"/>
      <c r="AFC50" s="279"/>
      <c r="AFD50" s="279"/>
      <c r="AFE50" s="279"/>
      <c r="AFF50" s="279"/>
      <c r="AFG50" s="279"/>
      <c r="AFH50" s="279"/>
      <c r="AFI50" s="279"/>
      <c r="AFJ50" s="279"/>
      <c r="AFK50" s="279"/>
      <c r="AFL50" s="279"/>
      <c r="AFM50" s="279"/>
      <c r="AFN50" s="279"/>
      <c r="AFO50" s="279"/>
      <c r="AFP50" s="279"/>
      <c r="AFQ50" s="279"/>
      <c r="AFR50" s="279"/>
      <c r="AFS50" s="279"/>
      <c r="AFT50" s="279"/>
      <c r="AFU50" s="279"/>
      <c r="AFV50" s="279"/>
      <c r="AFW50" s="279"/>
      <c r="AFX50" s="279"/>
      <c r="AFY50" s="279"/>
      <c r="AFZ50" s="279"/>
      <c r="AGA50" s="279"/>
      <c r="AGB50" s="279"/>
      <c r="AGC50" s="279"/>
      <c r="AGD50" s="279"/>
      <c r="AGE50" s="279"/>
      <c r="AGF50" s="279"/>
      <c r="AGG50" s="279"/>
      <c r="AGH50" s="279"/>
      <c r="AGI50" s="279"/>
      <c r="AGJ50" s="279"/>
      <c r="AGK50" s="279"/>
      <c r="AGL50" s="279"/>
      <c r="AGM50" s="279"/>
      <c r="AGN50" s="279"/>
      <c r="AGO50" s="279"/>
      <c r="AGP50" s="279"/>
      <c r="AGQ50" s="279"/>
      <c r="AGR50" s="279"/>
      <c r="AGS50" s="279"/>
      <c r="AGT50" s="279"/>
      <c r="AGU50" s="279"/>
      <c r="AGV50" s="279"/>
      <c r="AGW50" s="279"/>
      <c r="AGX50" s="279"/>
      <c r="AGY50" s="279"/>
      <c r="AGZ50" s="279"/>
      <c r="AHA50" s="279"/>
      <c r="AHB50" s="279"/>
      <c r="AHC50" s="279"/>
      <c r="AHD50" s="279"/>
      <c r="AHE50" s="279"/>
      <c r="AHF50" s="279"/>
      <c r="AHG50" s="279"/>
      <c r="AHH50" s="279"/>
      <c r="AHI50" s="279"/>
      <c r="AHJ50" s="279"/>
      <c r="AHK50" s="279"/>
      <c r="AHL50" s="279"/>
      <c r="AHM50" s="279"/>
      <c r="AHN50" s="279"/>
      <c r="AHO50" s="279"/>
      <c r="AHP50" s="279"/>
      <c r="AHQ50" s="279"/>
      <c r="AHR50" s="279"/>
      <c r="AHS50" s="279"/>
      <c r="AHT50" s="279"/>
      <c r="AHU50" s="279"/>
      <c r="AHV50" s="279"/>
      <c r="AHW50" s="279"/>
      <c r="AHX50" s="279"/>
      <c r="AHY50" s="279"/>
      <c r="AHZ50" s="279"/>
      <c r="AIA50" s="279"/>
      <c r="AIB50" s="279"/>
      <c r="AIC50" s="279"/>
      <c r="AID50" s="279"/>
      <c r="AIE50" s="279"/>
      <c r="AIF50" s="279"/>
      <c r="AIG50" s="279"/>
      <c r="AIH50" s="279"/>
      <c r="AII50" s="279"/>
      <c r="AIJ50" s="279"/>
      <c r="AIK50" s="279"/>
      <c r="AIL50" s="279"/>
      <c r="AIM50" s="279"/>
      <c r="AIN50" s="279"/>
      <c r="AIO50" s="279"/>
      <c r="AIP50" s="279"/>
      <c r="AIQ50" s="279"/>
      <c r="AIR50" s="279"/>
      <c r="AIS50" s="279"/>
      <c r="AIT50" s="279"/>
      <c r="AIU50" s="279"/>
      <c r="AIV50" s="279"/>
      <c r="AIW50" s="279"/>
      <c r="AIX50" s="279"/>
      <c r="AIY50" s="279"/>
      <c r="AIZ50" s="279"/>
      <c r="AJA50" s="279"/>
      <c r="AJB50" s="279"/>
      <c r="AJC50" s="279"/>
      <c r="AJD50" s="279"/>
      <c r="AJE50" s="279"/>
      <c r="AJF50" s="279"/>
      <c r="AJG50" s="279"/>
      <c r="AJH50" s="279"/>
      <c r="AJI50" s="279"/>
      <c r="AJJ50" s="279"/>
      <c r="AJK50" s="279"/>
      <c r="AJL50" s="279"/>
      <c r="AJM50" s="279"/>
      <c r="AJN50" s="279"/>
      <c r="AJO50" s="279"/>
      <c r="AJP50" s="279"/>
      <c r="AJQ50" s="279"/>
      <c r="AJR50" s="279"/>
      <c r="AJS50" s="279"/>
      <c r="AJT50" s="279"/>
      <c r="AJU50" s="279"/>
      <c r="AJV50" s="279"/>
      <c r="AJW50" s="279"/>
      <c r="AJX50" s="279"/>
      <c r="AJY50" s="279"/>
      <c r="AJZ50" s="279"/>
      <c r="AKA50" s="279"/>
      <c r="AKB50" s="279"/>
      <c r="AKC50" s="279"/>
      <c r="AKD50" s="279"/>
      <c r="AKE50" s="279"/>
      <c r="AKF50" s="279"/>
      <c r="AKG50" s="279"/>
      <c r="AKH50" s="279"/>
      <c r="AKI50" s="279"/>
      <c r="AKJ50" s="279"/>
      <c r="AKK50" s="279"/>
      <c r="AKL50" s="279"/>
      <c r="AKM50" s="279"/>
      <c r="AKN50" s="279"/>
      <c r="AKO50" s="279"/>
      <c r="AKP50" s="279"/>
      <c r="AKQ50" s="279"/>
      <c r="AKR50" s="279"/>
      <c r="AKS50" s="279"/>
      <c r="AKT50" s="279"/>
      <c r="AKU50" s="279"/>
      <c r="AKV50" s="279"/>
      <c r="AKW50" s="279"/>
      <c r="AKX50" s="279"/>
      <c r="AKY50" s="279"/>
      <c r="AKZ50" s="279"/>
      <c r="ALA50" s="279"/>
      <c r="ALB50" s="279"/>
      <c r="ALC50" s="279"/>
      <c r="ALD50" s="279"/>
      <c r="ALE50" s="279"/>
      <c r="ALF50" s="279"/>
      <c r="ALG50" s="279"/>
      <c r="ALH50" s="279"/>
      <c r="ALI50" s="279"/>
      <c r="ALJ50" s="279"/>
      <c r="ALK50" s="279"/>
      <c r="ALL50" s="279"/>
      <c r="ALM50" s="279"/>
      <c r="ALN50" s="279"/>
      <c r="ALO50" s="279"/>
      <c r="ALP50" s="279"/>
      <c r="ALQ50" s="279"/>
      <c r="ALR50" s="279"/>
      <c r="ALS50" s="279"/>
      <c r="ALT50" s="279"/>
      <c r="ALU50" s="279"/>
      <c r="ALV50" s="279"/>
      <c r="ALW50" s="279"/>
      <c r="ALX50" s="279"/>
      <c r="ALY50" s="279"/>
      <c r="ALZ50" s="279"/>
      <c r="AMA50" s="279"/>
      <c r="AMB50" s="279"/>
      <c r="AMC50" s="279"/>
      <c r="AMD50" s="279"/>
      <c r="AME50" s="279"/>
      <c r="AMF50" s="279"/>
      <c r="AMG50" s="279"/>
      <c r="AMH50" s="279"/>
      <c r="AMI50" s="279"/>
      <c r="AMJ50" s="279"/>
      <c r="AMK50" s="279"/>
      <c r="AML50" s="279"/>
      <c r="AMM50" s="279"/>
      <c r="AMN50" s="279"/>
      <c r="AMO50" s="279"/>
      <c r="AMP50" s="279"/>
      <c r="AMQ50" s="279"/>
      <c r="AMR50" s="279"/>
      <c r="AMS50" s="279"/>
      <c r="AMT50" s="279"/>
      <c r="AMU50" s="279"/>
      <c r="AMV50" s="279"/>
      <c r="AMW50" s="279"/>
      <c r="AMX50" s="279"/>
      <c r="AMY50" s="279"/>
      <c r="AMZ50" s="279"/>
      <c r="ANA50" s="279"/>
      <c r="ANB50" s="279"/>
      <c r="ANC50" s="279"/>
      <c r="AND50" s="279"/>
      <c r="ANE50" s="279"/>
      <c r="ANF50" s="279"/>
      <c r="ANG50" s="279"/>
      <c r="ANH50" s="279"/>
      <c r="ANI50" s="279"/>
      <c r="ANJ50" s="279"/>
      <c r="ANK50" s="279"/>
      <c r="ANL50" s="279"/>
      <c r="ANM50" s="279"/>
      <c r="ANN50" s="279"/>
      <c r="ANO50" s="279"/>
      <c r="ANP50" s="279"/>
      <c r="ANQ50" s="279"/>
      <c r="ANR50" s="279"/>
      <c r="ANS50" s="279"/>
      <c r="ANT50" s="279"/>
      <c r="ANU50" s="279"/>
      <c r="ANV50" s="279"/>
      <c r="ANW50" s="279"/>
      <c r="ANX50" s="279"/>
      <c r="ANY50" s="279"/>
      <c r="ANZ50" s="279"/>
      <c r="AOA50" s="279"/>
      <c r="AOB50" s="279"/>
      <c r="AOC50" s="279"/>
      <c r="AOD50" s="279"/>
      <c r="AOE50" s="279"/>
      <c r="AOF50" s="279"/>
      <c r="AOG50" s="279"/>
      <c r="AOH50" s="279"/>
      <c r="AOI50" s="279"/>
      <c r="AOJ50" s="279"/>
      <c r="AOK50" s="279"/>
      <c r="AOL50" s="279"/>
      <c r="AOM50" s="279"/>
      <c r="AON50" s="279"/>
      <c r="AOO50" s="279"/>
      <c r="AOP50" s="279"/>
      <c r="AOQ50" s="279"/>
      <c r="AOR50" s="279"/>
      <c r="AOS50" s="279"/>
      <c r="AOT50" s="279"/>
      <c r="AOU50" s="279"/>
      <c r="AOV50" s="279"/>
      <c r="AOW50" s="279"/>
      <c r="AOX50" s="279"/>
      <c r="AOY50" s="279"/>
      <c r="AOZ50" s="279"/>
      <c r="APA50" s="279"/>
      <c r="APB50" s="279"/>
      <c r="APC50" s="279"/>
      <c r="APD50" s="279"/>
      <c r="APE50" s="279"/>
      <c r="APF50" s="279"/>
      <c r="APG50" s="279"/>
      <c r="APH50" s="279"/>
      <c r="API50" s="279"/>
      <c r="APJ50" s="279"/>
      <c r="APK50" s="279"/>
      <c r="APL50" s="279"/>
      <c r="APM50" s="279"/>
      <c r="APN50" s="279"/>
      <c r="APO50" s="279"/>
      <c r="APP50" s="279"/>
      <c r="APQ50" s="279"/>
      <c r="APR50" s="279"/>
      <c r="APS50" s="279"/>
      <c r="APT50" s="279"/>
      <c r="APU50" s="279"/>
      <c r="APV50" s="279"/>
      <c r="APW50" s="279"/>
      <c r="APX50" s="279"/>
      <c r="APY50" s="279"/>
      <c r="APZ50" s="279"/>
      <c r="AQA50" s="279"/>
      <c r="AQB50" s="279"/>
      <c r="AQC50" s="279"/>
      <c r="AQD50" s="279"/>
      <c r="AQE50" s="279"/>
      <c r="AQF50" s="279"/>
      <c r="AQG50" s="279"/>
      <c r="AQH50" s="279"/>
      <c r="AQI50" s="279"/>
      <c r="AQJ50" s="279"/>
      <c r="AQK50" s="279"/>
      <c r="AQL50" s="279"/>
      <c r="AQM50" s="279"/>
      <c r="AQN50" s="279"/>
      <c r="AQO50" s="279"/>
      <c r="AQP50" s="279"/>
      <c r="AQQ50" s="279"/>
      <c r="AQR50" s="279"/>
      <c r="AQS50" s="279"/>
      <c r="AQT50" s="279"/>
      <c r="AQU50" s="279"/>
      <c r="AQV50" s="279"/>
      <c r="AQW50" s="279"/>
      <c r="AQX50" s="279"/>
      <c r="AQY50" s="279"/>
      <c r="AQZ50" s="279"/>
      <c r="ARA50" s="279"/>
      <c r="ARB50" s="279"/>
      <c r="ARC50" s="279"/>
      <c r="ARD50" s="279"/>
      <c r="ARE50" s="279"/>
      <c r="ARF50" s="279"/>
      <c r="ARG50" s="279"/>
      <c r="ARH50" s="279"/>
      <c r="ARI50" s="279"/>
      <c r="ARJ50" s="279"/>
      <c r="ARK50" s="279"/>
      <c r="ARL50" s="279"/>
      <c r="ARM50" s="279"/>
      <c r="ARN50" s="279"/>
      <c r="ARO50" s="279"/>
      <c r="ARP50" s="279"/>
      <c r="ARQ50" s="279"/>
      <c r="ARR50" s="279"/>
      <c r="ARS50" s="279"/>
      <c r="ART50" s="279"/>
      <c r="ARU50" s="279"/>
      <c r="ARV50" s="279"/>
      <c r="ARW50" s="279"/>
      <c r="ARX50" s="279"/>
      <c r="ARY50" s="279"/>
      <c r="ARZ50" s="279"/>
      <c r="ASA50" s="279"/>
      <c r="ASB50" s="279"/>
      <c r="ASC50" s="279"/>
      <c r="ASD50" s="279"/>
      <c r="ASE50" s="279"/>
      <c r="ASF50" s="279"/>
      <c r="ASG50" s="279"/>
      <c r="ASH50" s="279"/>
      <c r="ASI50" s="279"/>
      <c r="ASJ50" s="279"/>
      <c r="ASK50" s="279"/>
      <c r="ASL50" s="279"/>
      <c r="ASM50" s="279"/>
      <c r="ASN50" s="279"/>
      <c r="ASO50" s="279"/>
      <c r="ASP50" s="279"/>
      <c r="ASQ50" s="279"/>
      <c r="ASR50" s="279"/>
      <c r="ASS50" s="279"/>
      <c r="AST50" s="279"/>
      <c r="ASU50" s="279"/>
      <c r="ASV50" s="279"/>
      <c r="ASW50" s="279"/>
      <c r="ASX50" s="279"/>
      <c r="ASY50" s="279"/>
      <c r="ASZ50" s="279"/>
      <c r="ATA50" s="279"/>
      <c r="ATB50" s="279"/>
      <c r="ATC50" s="279"/>
      <c r="ATD50" s="279"/>
      <c r="ATE50" s="279"/>
      <c r="ATF50" s="279"/>
      <c r="ATG50" s="279"/>
      <c r="ATH50" s="279"/>
      <c r="ATI50" s="279"/>
      <c r="ATJ50" s="279"/>
      <c r="ATK50" s="279"/>
      <c r="ATL50" s="279"/>
      <c r="ATM50" s="279"/>
      <c r="ATN50" s="279"/>
      <c r="ATO50" s="279"/>
      <c r="ATP50" s="279"/>
      <c r="ATQ50" s="279"/>
      <c r="ATR50" s="279"/>
      <c r="ATS50" s="279"/>
      <c r="ATT50" s="279"/>
      <c r="ATU50" s="279"/>
      <c r="ATV50" s="279"/>
      <c r="ATW50" s="279"/>
      <c r="ATX50" s="279"/>
      <c r="ATY50" s="279"/>
      <c r="ATZ50" s="279"/>
      <c r="AUA50" s="279"/>
      <c r="AUB50" s="279"/>
      <c r="AUC50" s="279"/>
      <c r="AUD50" s="279"/>
      <c r="AUE50" s="279"/>
      <c r="AUF50" s="279"/>
      <c r="AUG50" s="279"/>
      <c r="AUH50" s="279"/>
      <c r="AUI50" s="279"/>
      <c r="AUJ50" s="279"/>
      <c r="AUK50" s="279"/>
      <c r="AUL50" s="279"/>
      <c r="AUM50" s="279"/>
      <c r="AUN50" s="279"/>
      <c r="AUO50" s="279"/>
      <c r="AUP50" s="279"/>
      <c r="AUQ50" s="279"/>
      <c r="AUR50" s="279"/>
      <c r="AUS50" s="279"/>
      <c r="AUT50" s="279"/>
      <c r="AUU50" s="279"/>
      <c r="AUV50" s="279"/>
      <c r="AUW50" s="279"/>
      <c r="AUX50" s="279"/>
      <c r="AUY50" s="279"/>
      <c r="AUZ50" s="279"/>
      <c r="AVA50" s="279"/>
      <c r="AVB50" s="279"/>
      <c r="AVC50" s="279"/>
      <c r="AVD50" s="279"/>
      <c r="AVE50" s="279"/>
      <c r="AVF50" s="279"/>
      <c r="AVG50" s="279"/>
      <c r="AVH50" s="279"/>
      <c r="AVI50" s="279"/>
      <c r="AVJ50" s="279"/>
      <c r="AVK50" s="279"/>
      <c r="AVL50" s="279"/>
      <c r="AVM50" s="279"/>
      <c r="AVN50" s="279"/>
      <c r="AVO50" s="279"/>
      <c r="AVP50" s="279"/>
      <c r="AVQ50" s="279"/>
      <c r="AVR50" s="279"/>
      <c r="AVS50" s="279"/>
      <c r="AVT50" s="279"/>
      <c r="AVU50" s="279"/>
      <c r="AVV50" s="279"/>
      <c r="AVW50" s="279"/>
      <c r="AVX50" s="279"/>
      <c r="AVY50" s="279"/>
      <c r="AVZ50" s="279"/>
      <c r="AWA50" s="279"/>
      <c r="AWB50" s="279"/>
      <c r="AWC50" s="279"/>
      <c r="AWD50" s="279"/>
      <c r="AWE50" s="279"/>
      <c r="AWF50" s="279"/>
      <c r="AWG50" s="279"/>
      <c r="AWH50" s="279"/>
      <c r="AWI50" s="279"/>
      <c r="AWJ50" s="279"/>
      <c r="AWK50" s="279"/>
      <c r="AWL50" s="279"/>
      <c r="AWM50" s="279"/>
      <c r="AWN50" s="279"/>
      <c r="AWO50" s="279"/>
      <c r="AWP50" s="279"/>
      <c r="AWQ50" s="279"/>
      <c r="AWR50" s="279"/>
      <c r="AWS50" s="279"/>
      <c r="AWT50" s="279"/>
      <c r="AWU50" s="279"/>
      <c r="AWV50" s="279"/>
      <c r="AWW50" s="279"/>
      <c r="AWX50" s="279"/>
      <c r="AWY50" s="279"/>
      <c r="AWZ50" s="279"/>
      <c r="AXA50" s="279"/>
      <c r="AXB50" s="279"/>
      <c r="AXC50" s="279"/>
      <c r="AXD50" s="279"/>
      <c r="AXE50" s="279"/>
      <c r="AXF50" s="279"/>
      <c r="AXG50" s="279"/>
      <c r="AXH50" s="279"/>
      <c r="AXI50" s="279"/>
      <c r="AXJ50" s="279"/>
      <c r="AXK50" s="279"/>
      <c r="AXL50" s="279"/>
      <c r="AXM50" s="279"/>
      <c r="AXN50" s="279"/>
      <c r="AXO50" s="279"/>
      <c r="AXP50" s="279"/>
      <c r="AXQ50" s="279"/>
      <c r="AXR50" s="279"/>
      <c r="AXS50" s="279"/>
      <c r="AXT50" s="279"/>
      <c r="AXU50" s="279"/>
      <c r="AXV50" s="279"/>
      <c r="AXW50" s="279"/>
      <c r="AXX50" s="279"/>
      <c r="AXY50" s="279"/>
      <c r="AXZ50" s="279"/>
      <c r="AYA50" s="279"/>
      <c r="AYB50" s="279"/>
      <c r="AYC50" s="279"/>
      <c r="AYD50" s="279"/>
      <c r="AYE50" s="279"/>
      <c r="AYF50" s="279"/>
      <c r="AYG50" s="279"/>
      <c r="AYH50" s="279"/>
      <c r="AYI50" s="279"/>
      <c r="AYJ50" s="279"/>
      <c r="AYK50" s="279"/>
      <c r="AYL50" s="279"/>
      <c r="AYM50" s="279"/>
      <c r="AYN50" s="279"/>
      <c r="AYO50" s="279"/>
      <c r="AYP50" s="279"/>
      <c r="AYQ50" s="279"/>
      <c r="AYR50" s="279"/>
      <c r="AYS50" s="279"/>
      <c r="AYT50" s="279"/>
      <c r="AYU50" s="279"/>
      <c r="AYV50" s="279"/>
      <c r="AYW50" s="279"/>
      <c r="AYX50" s="279"/>
      <c r="AYY50" s="279"/>
      <c r="AYZ50" s="279"/>
      <c r="AZA50" s="279"/>
      <c r="AZB50" s="279"/>
      <c r="AZC50" s="279"/>
      <c r="AZD50" s="279"/>
      <c r="AZE50" s="279"/>
      <c r="AZF50" s="279"/>
      <c r="AZG50" s="279"/>
      <c r="AZH50" s="279"/>
      <c r="AZI50" s="279"/>
      <c r="AZJ50" s="279"/>
      <c r="AZK50" s="279"/>
      <c r="AZL50" s="279"/>
      <c r="AZM50" s="279"/>
      <c r="AZN50" s="279"/>
      <c r="AZO50" s="279"/>
      <c r="AZP50" s="279"/>
      <c r="AZQ50" s="279"/>
      <c r="AZR50" s="279"/>
      <c r="AZS50" s="279"/>
      <c r="AZT50" s="279"/>
      <c r="AZU50" s="279"/>
      <c r="AZV50" s="279"/>
      <c r="AZW50" s="279"/>
      <c r="AZX50" s="279"/>
      <c r="AZY50" s="279"/>
      <c r="AZZ50" s="279"/>
      <c r="BAA50" s="279"/>
      <c r="BAB50" s="279"/>
      <c r="BAC50" s="279"/>
      <c r="BAD50" s="279"/>
      <c r="BAE50" s="279"/>
      <c r="BAF50" s="279"/>
      <c r="BAG50" s="279"/>
      <c r="BAH50" s="279"/>
      <c r="BAI50" s="279"/>
      <c r="BAJ50" s="279"/>
      <c r="BAK50" s="279"/>
      <c r="BAL50" s="279"/>
      <c r="BAM50" s="279"/>
      <c r="BAN50" s="279"/>
      <c r="BAO50" s="279"/>
      <c r="BAP50" s="279"/>
      <c r="BAQ50" s="279"/>
      <c r="BAR50" s="279"/>
      <c r="BAS50" s="279"/>
      <c r="BAT50" s="279"/>
      <c r="BAU50" s="279"/>
      <c r="BAV50" s="279"/>
      <c r="BAW50" s="279"/>
      <c r="BAX50" s="279"/>
      <c r="BAY50" s="279"/>
      <c r="BAZ50" s="279"/>
      <c r="BBA50" s="279"/>
      <c r="BBB50" s="279"/>
      <c r="BBC50" s="279"/>
      <c r="BBD50" s="279"/>
      <c r="BBE50" s="279"/>
      <c r="BBF50" s="279"/>
      <c r="BBG50" s="279"/>
      <c r="BBH50" s="279"/>
      <c r="BBI50" s="279"/>
      <c r="BBJ50" s="279"/>
      <c r="BBK50" s="279"/>
      <c r="BBL50" s="279"/>
      <c r="BBM50" s="279"/>
      <c r="BBN50" s="279"/>
      <c r="BBO50" s="279"/>
      <c r="BBP50" s="279"/>
      <c r="BBQ50" s="279"/>
      <c r="BBR50" s="279"/>
      <c r="BBS50" s="279"/>
      <c r="BBT50" s="279"/>
      <c r="BBU50" s="279"/>
      <c r="BBV50" s="279"/>
      <c r="BBW50" s="279"/>
      <c r="BBX50" s="279"/>
      <c r="BBY50" s="279"/>
      <c r="BBZ50" s="279"/>
      <c r="BCA50" s="279"/>
      <c r="BCB50" s="279"/>
      <c r="BCC50" s="279"/>
      <c r="BCD50" s="279"/>
      <c r="BCE50" s="279"/>
      <c r="BCF50" s="279"/>
      <c r="BCG50" s="279"/>
      <c r="BCH50" s="279"/>
      <c r="BCI50" s="279"/>
      <c r="BCJ50" s="279"/>
      <c r="BCK50" s="279"/>
      <c r="BCL50" s="279"/>
      <c r="BCM50" s="279"/>
      <c r="BCN50" s="279"/>
      <c r="BCO50" s="279"/>
      <c r="BCP50" s="279"/>
      <c r="BCQ50" s="279"/>
      <c r="BCR50" s="279"/>
      <c r="BCS50" s="279"/>
      <c r="BCT50" s="279"/>
      <c r="BCU50" s="279"/>
      <c r="BCV50" s="279"/>
      <c r="BCW50" s="279"/>
      <c r="BCX50" s="279"/>
      <c r="BCY50" s="279"/>
      <c r="BCZ50" s="279"/>
      <c r="BDA50" s="279"/>
      <c r="BDB50" s="279"/>
      <c r="BDC50" s="279"/>
      <c r="BDD50" s="279"/>
      <c r="BDE50" s="279"/>
      <c r="BDF50" s="279"/>
      <c r="BDG50" s="279"/>
      <c r="BDH50" s="279"/>
      <c r="BDI50" s="279"/>
      <c r="BDJ50" s="279"/>
      <c r="BDK50" s="279"/>
      <c r="BDL50" s="279"/>
      <c r="BDM50" s="279"/>
      <c r="BDN50" s="279"/>
      <c r="BDO50" s="279"/>
      <c r="BDP50" s="279"/>
      <c r="BDQ50" s="279"/>
      <c r="BDR50" s="279"/>
      <c r="BDS50" s="279"/>
      <c r="BDT50" s="279"/>
      <c r="BDU50" s="279"/>
      <c r="BDV50" s="279"/>
      <c r="BDW50" s="279"/>
      <c r="BDX50" s="279"/>
      <c r="BDY50" s="279"/>
      <c r="BDZ50" s="279"/>
      <c r="BEA50" s="279"/>
      <c r="BEB50" s="279"/>
      <c r="BEC50" s="279"/>
      <c r="BED50" s="279"/>
      <c r="BEE50" s="279"/>
      <c r="BEF50" s="279"/>
      <c r="BEG50" s="279"/>
      <c r="BEH50" s="279"/>
      <c r="BEI50" s="279"/>
      <c r="BEJ50" s="279"/>
      <c r="BEK50" s="279"/>
      <c r="BEL50" s="279"/>
      <c r="BEM50" s="279"/>
      <c r="BEN50" s="279"/>
      <c r="BEO50" s="279"/>
      <c r="BEP50" s="279"/>
      <c r="BEQ50" s="279"/>
      <c r="BER50" s="279"/>
      <c r="BES50" s="279"/>
      <c r="BET50" s="279"/>
      <c r="BEU50" s="279"/>
      <c r="BEV50" s="279"/>
      <c r="BEW50" s="279"/>
      <c r="BEX50" s="279"/>
      <c r="BEY50" s="279"/>
      <c r="BEZ50" s="279"/>
      <c r="BFA50" s="279"/>
      <c r="BFB50" s="279"/>
      <c r="BFC50" s="279"/>
      <c r="BFD50" s="279"/>
      <c r="BFE50" s="279"/>
      <c r="BFF50" s="279"/>
      <c r="BFG50" s="279"/>
      <c r="BFH50" s="279"/>
      <c r="BFI50" s="279"/>
      <c r="BFJ50" s="279"/>
      <c r="BFK50" s="279"/>
      <c r="BFL50" s="279"/>
      <c r="BFM50" s="279"/>
      <c r="BFN50" s="279"/>
      <c r="BFO50" s="279"/>
      <c r="BFP50" s="279"/>
      <c r="BFQ50" s="279"/>
      <c r="BFR50" s="279"/>
      <c r="BFS50" s="279"/>
      <c r="BFT50" s="279"/>
      <c r="BFU50" s="279"/>
      <c r="BFV50" s="279"/>
      <c r="BFW50" s="279"/>
      <c r="BFX50" s="279"/>
      <c r="BFY50" s="279"/>
      <c r="BFZ50" s="279"/>
      <c r="BGA50" s="279"/>
      <c r="BGB50" s="279"/>
      <c r="BGC50" s="279"/>
      <c r="BGD50" s="279"/>
      <c r="BGE50" s="279"/>
      <c r="BGF50" s="279"/>
      <c r="BGG50" s="279"/>
      <c r="BGH50" s="279"/>
      <c r="BGI50" s="279"/>
      <c r="BGJ50" s="279"/>
      <c r="BGK50" s="279"/>
      <c r="BGL50" s="279"/>
      <c r="BGM50" s="279"/>
      <c r="BGN50" s="279"/>
      <c r="BGO50" s="279"/>
      <c r="BGP50" s="279"/>
      <c r="BGQ50" s="279"/>
      <c r="BGR50" s="279"/>
      <c r="BGS50" s="279"/>
      <c r="BGT50" s="279"/>
      <c r="BGU50" s="279"/>
      <c r="BGV50" s="279"/>
      <c r="BGW50" s="279"/>
      <c r="BGX50" s="279"/>
      <c r="BGY50" s="279"/>
      <c r="BGZ50" s="279"/>
      <c r="BHA50" s="279"/>
      <c r="BHB50" s="279"/>
      <c r="BHC50" s="279"/>
      <c r="BHD50" s="279"/>
      <c r="BHE50" s="279"/>
      <c r="BHF50" s="279"/>
      <c r="BHG50" s="279"/>
      <c r="BHH50" s="279"/>
      <c r="BHI50" s="279"/>
      <c r="BHJ50" s="279"/>
      <c r="BHK50" s="279"/>
      <c r="BHL50" s="279"/>
      <c r="BHM50" s="279"/>
      <c r="BHN50" s="279"/>
      <c r="BHO50" s="279"/>
      <c r="BHP50" s="279"/>
      <c r="BHQ50" s="279"/>
      <c r="BHR50" s="279"/>
      <c r="BHS50" s="279"/>
      <c r="BHT50" s="279"/>
      <c r="BHU50" s="279"/>
      <c r="BHV50" s="279"/>
      <c r="BHW50" s="279"/>
      <c r="BHX50" s="279"/>
      <c r="BHY50" s="279"/>
      <c r="BHZ50" s="279"/>
      <c r="BIA50" s="279"/>
      <c r="BIB50" s="279"/>
      <c r="BIC50" s="279"/>
      <c r="BID50" s="279"/>
      <c r="BIE50" s="279"/>
      <c r="BIF50" s="279"/>
      <c r="BIG50" s="279"/>
      <c r="BIH50" s="279"/>
      <c r="BII50" s="279"/>
      <c r="BIJ50" s="279"/>
      <c r="BIK50" s="279"/>
      <c r="BIL50" s="279"/>
      <c r="BIM50" s="279"/>
      <c r="BIN50" s="279"/>
      <c r="BIO50" s="279"/>
      <c r="BIP50" s="279"/>
      <c r="BIQ50" s="279"/>
      <c r="BIR50" s="279"/>
      <c r="BIS50" s="279"/>
      <c r="BIT50" s="279"/>
      <c r="BIU50" s="279"/>
      <c r="BIV50" s="279"/>
      <c r="BIW50" s="279"/>
      <c r="BIX50" s="279"/>
      <c r="BIY50" s="279"/>
      <c r="BIZ50" s="279"/>
      <c r="BJA50" s="279"/>
      <c r="BJB50" s="279"/>
      <c r="BJC50" s="279"/>
      <c r="BJD50" s="279"/>
      <c r="BJE50" s="279"/>
      <c r="BJF50" s="279"/>
      <c r="BJG50" s="279"/>
      <c r="BJH50" s="279"/>
      <c r="BJI50" s="279"/>
      <c r="BJJ50" s="279"/>
      <c r="BJK50" s="279"/>
      <c r="BJL50" s="279"/>
      <c r="BJM50" s="279"/>
      <c r="BJN50" s="279"/>
      <c r="BJO50" s="279"/>
      <c r="BJP50" s="279"/>
      <c r="BJQ50" s="279"/>
      <c r="BJR50" s="279"/>
      <c r="BJS50" s="279"/>
      <c r="BJT50" s="279"/>
      <c r="BJU50" s="279"/>
      <c r="BJV50" s="279"/>
      <c r="BJW50" s="279"/>
      <c r="BJX50" s="279"/>
      <c r="BJY50" s="279"/>
      <c r="BJZ50" s="279"/>
      <c r="BKA50" s="279"/>
      <c r="BKB50" s="279"/>
      <c r="BKC50" s="279"/>
      <c r="BKD50" s="279"/>
      <c r="BKE50" s="279"/>
      <c r="BKF50" s="279"/>
      <c r="BKG50" s="279"/>
      <c r="BKH50" s="279"/>
      <c r="BKI50" s="279"/>
      <c r="BKJ50" s="279"/>
      <c r="BKK50" s="279"/>
      <c r="BKL50" s="279"/>
      <c r="BKM50" s="279"/>
      <c r="BKN50" s="279"/>
      <c r="BKO50" s="279"/>
      <c r="BKP50" s="279"/>
      <c r="BKQ50" s="279"/>
      <c r="BKR50" s="279"/>
      <c r="BKS50" s="279"/>
      <c r="BKT50" s="279"/>
      <c r="BKU50" s="279"/>
      <c r="BKV50" s="279"/>
      <c r="BKW50" s="279"/>
      <c r="BKX50" s="279"/>
      <c r="BKY50" s="279"/>
      <c r="BKZ50" s="279"/>
      <c r="BLA50" s="279"/>
      <c r="BLB50" s="279"/>
      <c r="BLC50" s="279"/>
      <c r="BLD50" s="279"/>
      <c r="BLE50" s="279"/>
      <c r="BLF50" s="279"/>
      <c r="BLG50" s="279"/>
      <c r="BLH50" s="279"/>
      <c r="BLI50" s="279"/>
      <c r="BLJ50" s="279"/>
      <c r="BLK50" s="279"/>
      <c r="BLL50" s="279"/>
      <c r="BLM50" s="279"/>
      <c r="BLN50" s="279"/>
      <c r="BLO50" s="279"/>
      <c r="BLP50" s="279"/>
      <c r="BLQ50" s="279"/>
      <c r="BLR50" s="279"/>
      <c r="BLS50" s="279"/>
      <c r="BLT50" s="279"/>
      <c r="BLU50" s="279"/>
      <c r="BLV50" s="279"/>
      <c r="BLW50" s="279"/>
      <c r="BLX50" s="279"/>
      <c r="BLY50" s="279"/>
      <c r="BLZ50" s="279"/>
      <c r="BMA50" s="279"/>
      <c r="BMB50" s="279"/>
      <c r="BMC50" s="279"/>
      <c r="BMD50" s="279"/>
      <c r="BME50" s="279"/>
      <c r="BMF50" s="279"/>
      <c r="BMG50" s="279"/>
      <c r="BMH50" s="279"/>
      <c r="BMI50" s="279"/>
      <c r="BMJ50" s="279"/>
      <c r="BMK50" s="279"/>
      <c r="BML50" s="279"/>
      <c r="BMM50" s="279"/>
      <c r="BMN50" s="279"/>
      <c r="BMO50" s="279"/>
      <c r="BMP50" s="279"/>
      <c r="BMQ50" s="279"/>
      <c r="BMR50" s="279"/>
      <c r="BMS50" s="279"/>
      <c r="BMT50" s="279"/>
      <c r="BMU50" s="279"/>
      <c r="BMV50" s="279"/>
      <c r="BMW50" s="279"/>
      <c r="BMX50" s="279"/>
      <c r="BMY50" s="279"/>
      <c r="BMZ50" s="279"/>
      <c r="BNA50" s="279"/>
      <c r="BNB50" s="279"/>
      <c r="BNC50" s="279"/>
      <c r="BND50" s="279"/>
      <c r="BNE50" s="279"/>
      <c r="BNF50" s="279"/>
      <c r="BNG50" s="279"/>
      <c r="BNH50" s="279"/>
      <c r="BNI50" s="279"/>
      <c r="BNJ50" s="279"/>
      <c r="BNK50" s="279"/>
      <c r="BNL50" s="279"/>
      <c r="BNM50" s="279"/>
      <c r="BNN50" s="279"/>
      <c r="BNO50" s="279"/>
      <c r="BNP50" s="279"/>
      <c r="BNQ50" s="279"/>
      <c r="BNR50" s="279"/>
      <c r="BNS50" s="279"/>
      <c r="BNT50" s="279"/>
      <c r="BNU50" s="279"/>
      <c r="BNV50" s="279"/>
      <c r="BNW50" s="279"/>
      <c r="BNX50" s="279"/>
      <c r="BNY50" s="279"/>
      <c r="BNZ50" s="279"/>
      <c r="BOA50" s="279"/>
      <c r="BOB50" s="279"/>
      <c r="BOC50" s="279"/>
      <c r="BOD50" s="279"/>
      <c r="BOE50" s="279"/>
      <c r="BOF50" s="279"/>
      <c r="BOG50" s="279"/>
      <c r="BOH50" s="279"/>
      <c r="BOI50" s="279"/>
      <c r="BOJ50" s="279"/>
      <c r="BOK50" s="279"/>
      <c r="BOL50" s="279"/>
      <c r="BOM50" s="279"/>
      <c r="BON50" s="279"/>
      <c r="BOO50" s="279"/>
      <c r="BOP50" s="279"/>
      <c r="BOQ50" s="279"/>
      <c r="BOR50" s="279"/>
      <c r="BOS50" s="279"/>
      <c r="BOT50" s="279"/>
      <c r="BOU50" s="279"/>
      <c r="BOV50" s="279"/>
      <c r="BOW50" s="279"/>
      <c r="BOX50" s="279"/>
      <c r="BOY50" s="279"/>
      <c r="BOZ50" s="279"/>
      <c r="BPA50" s="279"/>
      <c r="BPB50" s="279"/>
      <c r="BPC50" s="279"/>
      <c r="BPD50" s="279"/>
      <c r="BPE50" s="279"/>
      <c r="BPF50" s="279"/>
      <c r="BPG50" s="279"/>
      <c r="BPH50" s="279"/>
      <c r="BPI50" s="279"/>
      <c r="BPJ50" s="279"/>
      <c r="BPK50" s="279"/>
      <c r="BPL50" s="279"/>
      <c r="BPM50" s="279"/>
      <c r="BPN50" s="279"/>
      <c r="BPO50" s="279"/>
      <c r="BPP50" s="279"/>
      <c r="BPQ50" s="279"/>
      <c r="BPR50" s="279"/>
      <c r="BPS50" s="279"/>
      <c r="BPT50" s="279"/>
      <c r="BPU50" s="279"/>
      <c r="BPV50" s="279"/>
      <c r="BPW50" s="279"/>
      <c r="BPX50" s="279"/>
      <c r="BPY50" s="279"/>
      <c r="BPZ50" s="279"/>
      <c r="BQA50" s="279"/>
      <c r="BQB50" s="279"/>
      <c r="BQC50" s="279"/>
      <c r="BQD50" s="279"/>
      <c r="BQE50" s="279"/>
      <c r="BQF50" s="279"/>
      <c r="BQG50" s="279"/>
      <c r="BQH50" s="279"/>
      <c r="BQI50" s="279"/>
      <c r="BQJ50" s="279"/>
      <c r="BQK50" s="279"/>
      <c r="BQL50" s="279"/>
      <c r="BQM50" s="279"/>
      <c r="BQN50" s="279"/>
      <c r="BQO50" s="279"/>
      <c r="BQP50" s="279"/>
      <c r="BQQ50" s="279"/>
      <c r="BQR50" s="279"/>
      <c r="BQS50" s="279"/>
      <c r="BQT50" s="279"/>
      <c r="BQU50" s="279"/>
      <c r="BQV50" s="279"/>
      <c r="BQW50" s="279"/>
      <c r="BQX50" s="279"/>
      <c r="BQY50" s="279"/>
      <c r="BQZ50" s="279"/>
      <c r="BRA50" s="279"/>
      <c r="BRB50" s="279"/>
      <c r="BRC50" s="279"/>
      <c r="BRD50" s="279"/>
      <c r="BRE50" s="279"/>
      <c r="BRF50" s="279"/>
      <c r="BRG50" s="279"/>
      <c r="BRH50" s="279"/>
      <c r="BRI50" s="279"/>
      <c r="BRJ50" s="279"/>
      <c r="BRK50" s="279"/>
      <c r="BRL50" s="279"/>
      <c r="BRM50" s="279"/>
      <c r="BRN50" s="279"/>
      <c r="BRO50" s="279"/>
      <c r="BRP50" s="279"/>
      <c r="BRQ50" s="279"/>
      <c r="BRR50" s="279"/>
      <c r="BRS50" s="279"/>
      <c r="BRT50" s="279"/>
      <c r="BRU50" s="279"/>
      <c r="BRV50" s="279"/>
      <c r="BRW50" s="279"/>
      <c r="BRX50" s="279"/>
      <c r="BRY50" s="279"/>
      <c r="BRZ50" s="279"/>
      <c r="BSA50" s="279"/>
      <c r="BSB50" s="279"/>
      <c r="BSC50" s="279"/>
      <c r="BSD50" s="279"/>
      <c r="BSE50" s="279"/>
      <c r="BSF50" s="279"/>
      <c r="BSG50" s="279"/>
      <c r="BSH50" s="279"/>
      <c r="BSI50" s="279"/>
      <c r="BSJ50" s="279"/>
      <c r="BSK50" s="279"/>
      <c r="BSL50" s="279"/>
      <c r="BSM50" s="279"/>
      <c r="BSN50" s="279"/>
      <c r="BSO50" s="279"/>
      <c r="BSP50" s="279"/>
      <c r="BSQ50" s="279"/>
      <c r="BSR50" s="279"/>
      <c r="BSS50" s="279"/>
      <c r="BST50" s="279"/>
      <c r="BSU50" s="279"/>
      <c r="BSV50" s="279"/>
      <c r="BSW50" s="279"/>
      <c r="BSX50" s="279"/>
      <c r="BSY50" s="279"/>
      <c r="BSZ50" s="279"/>
      <c r="BTA50" s="279"/>
      <c r="BTB50" s="279"/>
      <c r="BTC50" s="279"/>
      <c r="BTD50" s="279"/>
      <c r="BTE50" s="279"/>
      <c r="BTF50" s="279"/>
      <c r="BTG50" s="279"/>
      <c r="BTH50" s="279"/>
      <c r="BTI50" s="279"/>
      <c r="BTJ50" s="279"/>
      <c r="BTK50" s="279"/>
      <c r="BTL50" s="279"/>
      <c r="BTM50" s="279"/>
      <c r="BTN50" s="279"/>
      <c r="BTO50" s="279"/>
      <c r="BTP50" s="279"/>
      <c r="BTQ50" s="279"/>
      <c r="BTR50" s="279"/>
      <c r="BTS50" s="279"/>
      <c r="BTT50" s="279"/>
      <c r="BTU50" s="279"/>
      <c r="BTV50" s="279"/>
      <c r="BTW50" s="279"/>
      <c r="BTX50" s="279"/>
      <c r="BTY50" s="279"/>
      <c r="BTZ50" s="279"/>
      <c r="BUA50" s="279"/>
      <c r="BUB50" s="279"/>
      <c r="BUC50" s="279"/>
      <c r="BUD50" s="279"/>
      <c r="BUE50" s="279"/>
      <c r="BUF50" s="279"/>
      <c r="BUG50" s="279"/>
      <c r="BUH50" s="279"/>
      <c r="BUI50" s="279"/>
      <c r="BUJ50" s="279"/>
      <c r="BUK50" s="279"/>
      <c r="BUL50" s="279"/>
      <c r="BUM50" s="279"/>
      <c r="BUN50" s="279"/>
      <c r="BUO50" s="279"/>
      <c r="BUP50" s="279"/>
      <c r="BUQ50" s="279"/>
      <c r="BUR50" s="279"/>
      <c r="BUS50" s="279"/>
      <c r="BUT50" s="279"/>
      <c r="BUU50" s="279"/>
      <c r="BUV50" s="279"/>
      <c r="BUW50" s="279"/>
      <c r="BUX50" s="279"/>
      <c r="BUY50" s="279"/>
      <c r="BUZ50" s="279"/>
      <c r="BVA50" s="279"/>
      <c r="BVB50" s="279"/>
      <c r="BVC50" s="279"/>
      <c r="BVD50" s="279"/>
      <c r="BVE50" s="279"/>
      <c r="BVF50" s="279"/>
      <c r="BVG50" s="279"/>
      <c r="BVH50" s="279"/>
      <c r="BVI50" s="279"/>
      <c r="BVJ50" s="279"/>
      <c r="BVK50" s="279"/>
      <c r="BVL50" s="279"/>
      <c r="BVM50" s="279"/>
      <c r="BVN50" s="279"/>
      <c r="BVO50" s="279"/>
      <c r="BVP50" s="279"/>
      <c r="BVQ50" s="279"/>
      <c r="BVR50" s="279"/>
      <c r="BVS50" s="279"/>
      <c r="BVT50" s="279"/>
      <c r="BVU50" s="279"/>
      <c r="BVV50" s="279"/>
      <c r="BVW50" s="279"/>
      <c r="BVX50" s="279"/>
      <c r="BVY50" s="279"/>
      <c r="BVZ50" s="279"/>
      <c r="BWA50" s="279"/>
      <c r="BWB50" s="279"/>
      <c r="BWC50" s="279"/>
      <c r="BWD50" s="279"/>
      <c r="BWE50" s="279"/>
      <c r="BWF50" s="279"/>
      <c r="BWG50" s="279"/>
      <c r="BWH50" s="279"/>
      <c r="BWI50" s="279"/>
      <c r="BWJ50" s="279"/>
      <c r="BWK50" s="279"/>
    </row>
    <row r="51" spans="1:1961" s="290" customFormat="1" ht="48">
      <c r="A51" s="178" t="s">
        <v>78</v>
      </c>
      <c r="B51" s="282" t="s">
        <v>79</v>
      </c>
      <c r="C51" s="201" t="s">
        <v>203</v>
      </c>
      <c r="D51" s="295">
        <f t="shared" si="18"/>
        <v>0</v>
      </c>
      <c r="E51" s="295">
        <f t="shared" si="18"/>
        <v>0</v>
      </c>
      <c r="F51" s="295">
        <f t="shared" si="18"/>
        <v>0</v>
      </c>
      <c r="G51" s="295">
        <f t="shared" si="18"/>
        <v>0</v>
      </c>
      <c r="H51" s="295">
        <f t="shared" si="18"/>
        <v>0</v>
      </c>
      <c r="I51" s="295">
        <f t="shared" si="18"/>
        <v>0</v>
      </c>
      <c r="J51" s="295">
        <f t="shared" si="18"/>
        <v>0</v>
      </c>
      <c r="K51" s="201" t="s">
        <v>203</v>
      </c>
      <c r="L51" s="295">
        <f>L52</f>
        <v>0</v>
      </c>
      <c r="M51" s="295">
        <f t="shared" si="19"/>
        <v>0</v>
      </c>
      <c r="N51" s="295">
        <f t="shared" si="19"/>
        <v>0</v>
      </c>
      <c r="O51" s="295">
        <f t="shared" si="19"/>
        <v>0</v>
      </c>
      <c r="P51" s="295">
        <f t="shared" si="19"/>
        <v>0</v>
      </c>
      <c r="Q51" s="295">
        <f t="shared" si="19"/>
        <v>0</v>
      </c>
      <c r="R51" s="201" t="s">
        <v>203</v>
      </c>
      <c r="S51" s="295">
        <f>S52</f>
        <v>0</v>
      </c>
      <c r="T51" s="295">
        <f t="shared" si="20"/>
        <v>0</v>
      </c>
      <c r="U51" s="295">
        <f t="shared" si="20"/>
        <v>0</v>
      </c>
      <c r="V51" s="295">
        <f t="shared" si="20"/>
        <v>0</v>
      </c>
      <c r="W51" s="295">
        <f t="shared" si="20"/>
        <v>0</v>
      </c>
      <c r="X51" s="295">
        <f t="shared" si="20"/>
        <v>0</v>
      </c>
      <c r="Y51" s="201" t="s">
        <v>203</v>
      </c>
      <c r="Z51" s="295">
        <f>Z52</f>
        <v>0</v>
      </c>
      <c r="AA51" s="295">
        <f t="shared" si="21"/>
        <v>0</v>
      </c>
      <c r="AB51" s="295">
        <f t="shared" si="21"/>
        <v>0</v>
      </c>
      <c r="AC51" s="295">
        <f t="shared" si="21"/>
        <v>0</v>
      </c>
      <c r="AD51" s="295">
        <f t="shared" si="21"/>
        <v>0</v>
      </c>
      <c r="AE51" s="295">
        <f t="shared" si="21"/>
        <v>0</v>
      </c>
      <c r="AF51" s="201" t="s">
        <v>203</v>
      </c>
      <c r="AG51" s="295">
        <f>AG52</f>
        <v>0</v>
      </c>
      <c r="AH51" s="295">
        <f t="shared" si="22"/>
        <v>0</v>
      </c>
      <c r="AI51" s="295">
        <f t="shared" si="22"/>
        <v>0</v>
      </c>
      <c r="AJ51" s="295">
        <f t="shared" si="22"/>
        <v>0</v>
      </c>
      <c r="AK51" s="295">
        <f t="shared" si="22"/>
        <v>0</v>
      </c>
      <c r="AL51" s="295">
        <f t="shared" si="22"/>
        <v>0</v>
      </c>
    </row>
    <row r="52" spans="1:1961" s="206" customFormat="1">
      <c r="A52" s="8" t="s">
        <v>80</v>
      </c>
      <c r="B52" s="9" t="s">
        <v>81</v>
      </c>
      <c r="C52" s="41" t="s">
        <v>203</v>
      </c>
      <c r="D52" s="241">
        <f t="shared" si="18"/>
        <v>0</v>
      </c>
      <c r="E52" s="241">
        <f t="shared" si="18"/>
        <v>0</v>
      </c>
      <c r="F52" s="241">
        <f t="shared" si="18"/>
        <v>0</v>
      </c>
      <c r="G52" s="241">
        <f t="shared" si="18"/>
        <v>0</v>
      </c>
      <c r="H52" s="241">
        <f t="shared" si="18"/>
        <v>0</v>
      </c>
      <c r="I52" s="241">
        <f t="shared" si="18"/>
        <v>0</v>
      </c>
      <c r="J52" s="241">
        <f t="shared" si="18"/>
        <v>0</v>
      </c>
      <c r="K52" s="41" t="s">
        <v>203</v>
      </c>
      <c r="L52" s="241">
        <f>L53</f>
        <v>0</v>
      </c>
      <c r="M52" s="241">
        <f t="shared" si="19"/>
        <v>0</v>
      </c>
      <c r="N52" s="241">
        <f t="shared" si="19"/>
        <v>0</v>
      </c>
      <c r="O52" s="241">
        <f t="shared" si="19"/>
        <v>0</v>
      </c>
      <c r="P52" s="241">
        <f t="shared" si="19"/>
        <v>0</v>
      </c>
      <c r="Q52" s="241">
        <f t="shared" si="19"/>
        <v>0</v>
      </c>
      <c r="R52" s="41" t="s">
        <v>203</v>
      </c>
      <c r="S52" s="241">
        <f>S53</f>
        <v>0</v>
      </c>
      <c r="T52" s="241">
        <f t="shared" si="20"/>
        <v>0</v>
      </c>
      <c r="U52" s="241">
        <f t="shared" si="20"/>
        <v>0</v>
      </c>
      <c r="V52" s="241">
        <f t="shared" si="20"/>
        <v>0</v>
      </c>
      <c r="W52" s="241">
        <f t="shared" si="20"/>
        <v>0</v>
      </c>
      <c r="X52" s="241">
        <f t="shared" si="20"/>
        <v>0</v>
      </c>
      <c r="Y52" s="41" t="s">
        <v>203</v>
      </c>
      <c r="Z52" s="241">
        <f>Z53</f>
        <v>0</v>
      </c>
      <c r="AA52" s="241">
        <f t="shared" si="21"/>
        <v>0</v>
      </c>
      <c r="AB52" s="241">
        <f t="shared" si="21"/>
        <v>0</v>
      </c>
      <c r="AC52" s="241">
        <f t="shared" si="21"/>
        <v>0</v>
      </c>
      <c r="AD52" s="241">
        <f t="shared" si="21"/>
        <v>0</v>
      </c>
      <c r="AE52" s="241">
        <f t="shared" si="21"/>
        <v>0</v>
      </c>
      <c r="AF52" s="41" t="s">
        <v>203</v>
      </c>
      <c r="AG52" s="241">
        <f>AG53</f>
        <v>0</v>
      </c>
      <c r="AH52" s="241">
        <f t="shared" si="22"/>
        <v>0</v>
      </c>
      <c r="AI52" s="241">
        <f t="shared" si="22"/>
        <v>0</v>
      </c>
      <c r="AJ52" s="241">
        <f t="shared" si="22"/>
        <v>0</v>
      </c>
      <c r="AK52" s="241">
        <f t="shared" si="22"/>
        <v>0</v>
      </c>
      <c r="AL52" s="241">
        <f t="shared" si="22"/>
        <v>0</v>
      </c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  <c r="AML52" s="50"/>
      <c r="AMM52" s="50"/>
      <c r="AMN52" s="50"/>
      <c r="AMO52" s="50"/>
      <c r="AMP52" s="50"/>
      <c r="AMQ52" s="50"/>
      <c r="AMR52" s="50"/>
      <c r="AMS52" s="50"/>
      <c r="AMT52" s="50"/>
      <c r="AMU52" s="50"/>
      <c r="AMV52" s="50"/>
      <c r="AMW52" s="50"/>
      <c r="AMX52" s="50"/>
      <c r="AMY52" s="50"/>
      <c r="AMZ52" s="50"/>
      <c r="ANA52" s="50"/>
      <c r="ANB52" s="50"/>
      <c r="ANC52" s="50"/>
      <c r="AND52" s="50"/>
      <c r="ANE52" s="50"/>
      <c r="ANF52" s="50"/>
      <c r="ANG52" s="50"/>
      <c r="ANH52" s="50"/>
      <c r="ANI52" s="50"/>
      <c r="ANJ52" s="50"/>
      <c r="ANK52" s="50"/>
      <c r="ANL52" s="50"/>
      <c r="ANM52" s="50"/>
      <c r="ANN52" s="50"/>
      <c r="ANO52" s="50"/>
      <c r="ANP52" s="50"/>
      <c r="ANQ52" s="50"/>
      <c r="ANR52" s="50"/>
      <c r="ANS52" s="50"/>
      <c r="ANT52" s="50"/>
      <c r="ANU52" s="50"/>
      <c r="ANV52" s="50"/>
      <c r="ANW52" s="50"/>
      <c r="ANX52" s="50"/>
      <c r="ANY52" s="50"/>
      <c r="ANZ52" s="50"/>
      <c r="AOA52" s="50"/>
      <c r="AOB52" s="50"/>
      <c r="AOC52" s="50"/>
      <c r="AOD52" s="50"/>
      <c r="AOE52" s="50"/>
      <c r="AOF52" s="50"/>
      <c r="AOG52" s="50"/>
      <c r="AOH52" s="50"/>
      <c r="AOI52" s="50"/>
      <c r="AOJ52" s="50"/>
      <c r="AOK52" s="50"/>
      <c r="AOL52" s="50"/>
      <c r="AOM52" s="50"/>
      <c r="AON52" s="50"/>
      <c r="AOO52" s="50"/>
      <c r="AOP52" s="50"/>
      <c r="AOQ52" s="50"/>
      <c r="AOR52" s="50"/>
      <c r="AOS52" s="50"/>
      <c r="AOT52" s="50"/>
      <c r="AOU52" s="50"/>
      <c r="AOV52" s="50"/>
      <c r="AOW52" s="50"/>
      <c r="AOX52" s="50"/>
      <c r="AOY52" s="50"/>
      <c r="AOZ52" s="50"/>
      <c r="APA52" s="50"/>
      <c r="APB52" s="50"/>
      <c r="APC52" s="50"/>
      <c r="APD52" s="50"/>
      <c r="APE52" s="50"/>
      <c r="APF52" s="50"/>
      <c r="APG52" s="50"/>
      <c r="APH52" s="50"/>
      <c r="API52" s="50"/>
      <c r="APJ52" s="50"/>
      <c r="APK52" s="50"/>
      <c r="APL52" s="50"/>
      <c r="APM52" s="50"/>
      <c r="APN52" s="50"/>
      <c r="APO52" s="50"/>
      <c r="APP52" s="50"/>
      <c r="APQ52" s="50"/>
      <c r="APR52" s="50"/>
      <c r="APS52" s="50"/>
      <c r="APT52" s="50"/>
      <c r="APU52" s="50"/>
      <c r="APV52" s="50"/>
      <c r="APW52" s="50"/>
      <c r="APX52" s="50"/>
      <c r="APY52" s="50"/>
      <c r="APZ52" s="50"/>
      <c r="AQA52" s="50"/>
      <c r="AQB52" s="50"/>
      <c r="AQC52" s="50"/>
      <c r="AQD52" s="50"/>
      <c r="AQE52" s="50"/>
      <c r="AQF52" s="50"/>
      <c r="AQG52" s="50"/>
      <c r="AQH52" s="50"/>
      <c r="AQI52" s="50"/>
      <c r="AQJ52" s="50"/>
      <c r="AQK52" s="50"/>
      <c r="AQL52" s="50"/>
      <c r="AQM52" s="50"/>
      <c r="AQN52" s="50"/>
      <c r="AQO52" s="50"/>
      <c r="AQP52" s="50"/>
      <c r="AQQ52" s="50"/>
      <c r="AQR52" s="50"/>
      <c r="AQS52" s="50"/>
      <c r="AQT52" s="50"/>
      <c r="AQU52" s="50"/>
      <c r="AQV52" s="50"/>
      <c r="AQW52" s="50"/>
      <c r="AQX52" s="50"/>
      <c r="AQY52" s="50"/>
      <c r="AQZ52" s="50"/>
      <c r="ARA52" s="50"/>
      <c r="ARB52" s="50"/>
      <c r="ARC52" s="50"/>
      <c r="ARD52" s="50"/>
      <c r="ARE52" s="50"/>
      <c r="ARF52" s="50"/>
      <c r="ARG52" s="50"/>
      <c r="ARH52" s="50"/>
      <c r="ARI52" s="50"/>
      <c r="ARJ52" s="50"/>
      <c r="ARK52" s="50"/>
      <c r="ARL52" s="50"/>
      <c r="ARM52" s="50"/>
      <c r="ARN52" s="50"/>
      <c r="ARO52" s="50"/>
      <c r="ARP52" s="50"/>
      <c r="ARQ52" s="50"/>
      <c r="ARR52" s="50"/>
      <c r="ARS52" s="50"/>
      <c r="ART52" s="50"/>
      <c r="ARU52" s="50"/>
      <c r="ARV52" s="50"/>
      <c r="ARW52" s="50"/>
      <c r="ARX52" s="50"/>
      <c r="ARY52" s="50"/>
      <c r="ARZ52" s="50"/>
      <c r="ASA52" s="50"/>
      <c r="ASB52" s="50"/>
      <c r="ASC52" s="50"/>
      <c r="ASD52" s="50"/>
      <c r="ASE52" s="50"/>
      <c r="ASF52" s="50"/>
      <c r="ASG52" s="50"/>
      <c r="ASH52" s="50"/>
      <c r="ASI52" s="50"/>
      <c r="ASJ52" s="50"/>
      <c r="ASK52" s="50"/>
      <c r="ASL52" s="50"/>
      <c r="ASM52" s="50"/>
      <c r="ASN52" s="50"/>
      <c r="ASO52" s="50"/>
      <c r="ASP52" s="50"/>
      <c r="ASQ52" s="50"/>
      <c r="ASR52" s="50"/>
      <c r="ASS52" s="50"/>
      <c r="AST52" s="50"/>
      <c r="ASU52" s="50"/>
      <c r="ASV52" s="50"/>
      <c r="ASW52" s="50"/>
      <c r="ASX52" s="50"/>
      <c r="ASY52" s="50"/>
      <c r="ASZ52" s="50"/>
      <c r="ATA52" s="50"/>
      <c r="ATB52" s="50"/>
      <c r="ATC52" s="50"/>
      <c r="ATD52" s="50"/>
      <c r="ATE52" s="50"/>
      <c r="ATF52" s="50"/>
      <c r="ATG52" s="50"/>
      <c r="ATH52" s="50"/>
      <c r="ATI52" s="50"/>
      <c r="ATJ52" s="50"/>
      <c r="ATK52" s="50"/>
      <c r="ATL52" s="50"/>
      <c r="ATM52" s="50"/>
      <c r="ATN52" s="50"/>
      <c r="ATO52" s="50"/>
      <c r="ATP52" s="50"/>
      <c r="ATQ52" s="50"/>
      <c r="ATR52" s="50"/>
      <c r="ATS52" s="50"/>
      <c r="ATT52" s="50"/>
      <c r="ATU52" s="50"/>
      <c r="ATV52" s="50"/>
      <c r="ATW52" s="50"/>
      <c r="ATX52" s="50"/>
      <c r="ATY52" s="50"/>
      <c r="ATZ52" s="50"/>
      <c r="AUA52" s="50"/>
      <c r="AUB52" s="50"/>
      <c r="AUC52" s="50"/>
      <c r="AUD52" s="50"/>
      <c r="AUE52" s="50"/>
      <c r="AUF52" s="50"/>
      <c r="AUG52" s="50"/>
      <c r="AUH52" s="50"/>
      <c r="AUI52" s="50"/>
      <c r="AUJ52" s="50"/>
      <c r="AUK52" s="50"/>
      <c r="AUL52" s="50"/>
      <c r="AUM52" s="50"/>
      <c r="AUN52" s="50"/>
      <c r="AUO52" s="50"/>
      <c r="AUP52" s="50"/>
      <c r="AUQ52" s="50"/>
      <c r="AUR52" s="50"/>
      <c r="AUS52" s="50"/>
      <c r="AUT52" s="50"/>
      <c r="AUU52" s="50"/>
      <c r="AUV52" s="50"/>
      <c r="AUW52" s="50"/>
      <c r="AUX52" s="50"/>
      <c r="AUY52" s="50"/>
      <c r="AUZ52" s="50"/>
      <c r="AVA52" s="50"/>
      <c r="AVB52" s="50"/>
      <c r="AVC52" s="50"/>
      <c r="AVD52" s="50"/>
      <c r="AVE52" s="50"/>
      <c r="AVF52" s="50"/>
      <c r="AVG52" s="50"/>
      <c r="AVH52" s="50"/>
      <c r="AVI52" s="50"/>
      <c r="AVJ52" s="50"/>
      <c r="AVK52" s="50"/>
      <c r="AVL52" s="50"/>
      <c r="AVM52" s="50"/>
      <c r="AVN52" s="50"/>
      <c r="AVO52" s="50"/>
      <c r="AVP52" s="50"/>
      <c r="AVQ52" s="50"/>
      <c r="AVR52" s="50"/>
      <c r="AVS52" s="50"/>
      <c r="AVT52" s="50"/>
      <c r="AVU52" s="50"/>
      <c r="AVV52" s="50"/>
      <c r="AVW52" s="50"/>
      <c r="AVX52" s="50"/>
      <c r="AVY52" s="50"/>
      <c r="AVZ52" s="50"/>
      <c r="AWA52" s="50"/>
      <c r="AWB52" s="50"/>
      <c r="AWC52" s="50"/>
      <c r="AWD52" s="50"/>
      <c r="AWE52" s="50"/>
      <c r="AWF52" s="50"/>
      <c r="AWG52" s="50"/>
      <c r="AWH52" s="50"/>
      <c r="AWI52" s="50"/>
      <c r="AWJ52" s="50"/>
      <c r="AWK52" s="50"/>
      <c r="AWL52" s="50"/>
      <c r="AWM52" s="50"/>
      <c r="AWN52" s="50"/>
      <c r="AWO52" s="50"/>
      <c r="AWP52" s="50"/>
      <c r="AWQ52" s="50"/>
      <c r="AWR52" s="50"/>
      <c r="AWS52" s="50"/>
      <c r="AWT52" s="50"/>
      <c r="AWU52" s="50"/>
      <c r="AWV52" s="50"/>
      <c r="AWW52" s="50"/>
      <c r="AWX52" s="50"/>
      <c r="AWY52" s="50"/>
      <c r="AWZ52" s="50"/>
      <c r="AXA52" s="50"/>
      <c r="AXB52" s="50"/>
      <c r="AXC52" s="50"/>
      <c r="AXD52" s="50"/>
      <c r="AXE52" s="50"/>
      <c r="AXF52" s="50"/>
      <c r="AXG52" s="50"/>
      <c r="AXH52" s="50"/>
      <c r="AXI52" s="50"/>
      <c r="AXJ52" s="50"/>
      <c r="AXK52" s="50"/>
      <c r="AXL52" s="50"/>
      <c r="AXM52" s="50"/>
      <c r="AXN52" s="50"/>
      <c r="AXO52" s="50"/>
      <c r="AXP52" s="50"/>
      <c r="AXQ52" s="50"/>
      <c r="AXR52" s="50"/>
      <c r="AXS52" s="50"/>
      <c r="AXT52" s="50"/>
      <c r="AXU52" s="50"/>
      <c r="AXV52" s="50"/>
      <c r="AXW52" s="50"/>
      <c r="AXX52" s="50"/>
      <c r="AXY52" s="50"/>
      <c r="AXZ52" s="50"/>
      <c r="AYA52" s="50"/>
      <c r="AYB52" s="50"/>
      <c r="AYC52" s="50"/>
      <c r="AYD52" s="50"/>
      <c r="AYE52" s="50"/>
      <c r="AYF52" s="50"/>
      <c r="AYG52" s="50"/>
      <c r="AYH52" s="50"/>
      <c r="AYI52" s="50"/>
      <c r="AYJ52" s="50"/>
      <c r="AYK52" s="50"/>
      <c r="AYL52" s="50"/>
      <c r="AYM52" s="50"/>
      <c r="AYN52" s="50"/>
      <c r="AYO52" s="50"/>
      <c r="AYP52" s="50"/>
      <c r="AYQ52" s="50"/>
      <c r="AYR52" s="50"/>
      <c r="AYS52" s="50"/>
      <c r="AYT52" s="50"/>
      <c r="AYU52" s="50"/>
      <c r="AYV52" s="50"/>
      <c r="AYW52" s="50"/>
      <c r="AYX52" s="50"/>
      <c r="AYY52" s="50"/>
      <c r="AYZ52" s="50"/>
      <c r="AZA52" s="50"/>
      <c r="AZB52" s="50"/>
      <c r="AZC52" s="50"/>
      <c r="AZD52" s="50"/>
      <c r="AZE52" s="50"/>
      <c r="AZF52" s="50"/>
      <c r="AZG52" s="50"/>
      <c r="AZH52" s="50"/>
      <c r="AZI52" s="50"/>
      <c r="AZJ52" s="50"/>
      <c r="AZK52" s="50"/>
      <c r="AZL52" s="50"/>
      <c r="AZM52" s="50"/>
      <c r="AZN52" s="50"/>
      <c r="AZO52" s="50"/>
      <c r="AZP52" s="50"/>
      <c r="AZQ52" s="50"/>
      <c r="AZR52" s="50"/>
      <c r="AZS52" s="50"/>
      <c r="AZT52" s="50"/>
      <c r="AZU52" s="50"/>
      <c r="AZV52" s="50"/>
      <c r="AZW52" s="50"/>
      <c r="AZX52" s="50"/>
      <c r="AZY52" s="50"/>
      <c r="AZZ52" s="50"/>
      <c r="BAA52" s="50"/>
      <c r="BAB52" s="50"/>
      <c r="BAC52" s="50"/>
      <c r="BAD52" s="50"/>
      <c r="BAE52" s="50"/>
      <c r="BAF52" s="50"/>
      <c r="BAG52" s="50"/>
      <c r="BAH52" s="50"/>
      <c r="BAI52" s="50"/>
      <c r="BAJ52" s="50"/>
      <c r="BAK52" s="50"/>
      <c r="BAL52" s="50"/>
      <c r="BAM52" s="50"/>
      <c r="BAN52" s="50"/>
      <c r="BAO52" s="50"/>
      <c r="BAP52" s="50"/>
      <c r="BAQ52" s="50"/>
      <c r="BAR52" s="50"/>
      <c r="BAS52" s="50"/>
      <c r="BAT52" s="50"/>
      <c r="BAU52" s="50"/>
      <c r="BAV52" s="50"/>
      <c r="BAW52" s="50"/>
      <c r="BAX52" s="50"/>
      <c r="BAY52" s="50"/>
      <c r="BAZ52" s="50"/>
      <c r="BBA52" s="50"/>
      <c r="BBB52" s="50"/>
      <c r="BBC52" s="50"/>
      <c r="BBD52" s="50"/>
      <c r="BBE52" s="50"/>
      <c r="BBF52" s="50"/>
      <c r="BBG52" s="50"/>
      <c r="BBH52" s="50"/>
      <c r="BBI52" s="50"/>
      <c r="BBJ52" s="50"/>
      <c r="BBK52" s="50"/>
      <c r="BBL52" s="50"/>
      <c r="BBM52" s="50"/>
      <c r="BBN52" s="50"/>
      <c r="BBO52" s="50"/>
      <c r="BBP52" s="50"/>
      <c r="BBQ52" s="50"/>
      <c r="BBR52" s="50"/>
      <c r="BBS52" s="50"/>
      <c r="BBT52" s="50"/>
      <c r="BBU52" s="50"/>
      <c r="BBV52" s="50"/>
      <c r="BBW52" s="50"/>
      <c r="BBX52" s="50"/>
      <c r="BBY52" s="50"/>
      <c r="BBZ52" s="50"/>
      <c r="BCA52" s="50"/>
      <c r="BCB52" s="50"/>
      <c r="BCC52" s="50"/>
      <c r="BCD52" s="50"/>
      <c r="BCE52" s="50"/>
      <c r="BCF52" s="50"/>
      <c r="BCG52" s="50"/>
      <c r="BCH52" s="50"/>
      <c r="BCI52" s="50"/>
      <c r="BCJ52" s="50"/>
      <c r="BCK52" s="50"/>
      <c r="BCL52" s="50"/>
      <c r="BCM52" s="50"/>
      <c r="BCN52" s="50"/>
      <c r="BCO52" s="50"/>
      <c r="BCP52" s="50"/>
      <c r="BCQ52" s="50"/>
      <c r="BCR52" s="50"/>
      <c r="BCS52" s="50"/>
      <c r="BCT52" s="50"/>
      <c r="BCU52" s="50"/>
      <c r="BCV52" s="50"/>
      <c r="BCW52" s="50"/>
      <c r="BCX52" s="50"/>
      <c r="BCY52" s="50"/>
      <c r="BCZ52" s="50"/>
      <c r="BDA52" s="50"/>
      <c r="BDB52" s="50"/>
      <c r="BDC52" s="50"/>
      <c r="BDD52" s="50"/>
      <c r="BDE52" s="50"/>
      <c r="BDF52" s="50"/>
      <c r="BDG52" s="50"/>
      <c r="BDH52" s="50"/>
      <c r="BDI52" s="50"/>
      <c r="BDJ52" s="50"/>
      <c r="BDK52" s="50"/>
      <c r="BDL52" s="50"/>
      <c r="BDM52" s="50"/>
      <c r="BDN52" s="50"/>
      <c r="BDO52" s="50"/>
      <c r="BDP52" s="50"/>
      <c r="BDQ52" s="50"/>
      <c r="BDR52" s="50"/>
      <c r="BDS52" s="50"/>
      <c r="BDT52" s="50"/>
      <c r="BDU52" s="50"/>
      <c r="BDV52" s="50"/>
      <c r="BDW52" s="50"/>
      <c r="BDX52" s="50"/>
      <c r="BDY52" s="50"/>
      <c r="BDZ52" s="50"/>
      <c r="BEA52" s="50"/>
      <c r="BEB52" s="50"/>
      <c r="BEC52" s="50"/>
      <c r="BED52" s="50"/>
      <c r="BEE52" s="50"/>
      <c r="BEF52" s="50"/>
      <c r="BEG52" s="50"/>
      <c r="BEH52" s="50"/>
      <c r="BEI52" s="50"/>
      <c r="BEJ52" s="50"/>
      <c r="BEK52" s="50"/>
      <c r="BEL52" s="50"/>
      <c r="BEM52" s="50"/>
      <c r="BEN52" s="50"/>
      <c r="BEO52" s="50"/>
      <c r="BEP52" s="50"/>
      <c r="BEQ52" s="50"/>
      <c r="BER52" s="50"/>
      <c r="BES52" s="50"/>
      <c r="BET52" s="50"/>
      <c r="BEU52" s="50"/>
      <c r="BEV52" s="50"/>
      <c r="BEW52" s="50"/>
      <c r="BEX52" s="50"/>
      <c r="BEY52" s="50"/>
      <c r="BEZ52" s="50"/>
      <c r="BFA52" s="50"/>
      <c r="BFB52" s="50"/>
      <c r="BFC52" s="50"/>
      <c r="BFD52" s="50"/>
      <c r="BFE52" s="50"/>
      <c r="BFF52" s="50"/>
      <c r="BFG52" s="50"/>
      <c r="BFH52" s="50"/>
      <c r="BFI52" s="50"/>
      <c r="BFJ52" s="50"/>
      <c r="BFK52" s="50"/>
      <c r="BFL52" s="50"/>
      <c r="BFM52" s="50"/>
      <c r="BFN52" s="50"/>
      <c r="BFO52" s="50"/>
      <c r="BFP52" s="50"/>
      <c r="BFQ52" s="50"/>
      <c r="BFR52" s="50"/>
      <c r="BFS52" s="50"/>
      <c r="BFT52" s="50"/>
      <c r="BFU52" s="50"/>
      <c r="BFV52" s="50"/>
      <c r="BFW52" s="50"/>
      <c r="BFX52" s="50"/>
      <c r="BFY52" s="50"/>
      <c r="BFZ52" s="50"/>
      <c r="BGA52" s="50"/>
      <c r="BGB52" s="50"/>
      <c r="BGC52" s="50"/>
      <c r="BGD52" s="50"/>
      <c r="BGE52" s="50"/>
      <c r="BGF52" s="50"/>
      <c r="BGG52" s="50"/>
      <c r="BGH52" s="50"/>
      <c r="BGI52" s="50"/>
      <c r="BGJ52" s="50"/>
      <c r="BGK52" s="50"/>
      <c r="BGL52" s="50"/>
      <c r="BGM52" s="50"/>
      <c r="BGN52" s="50"/>
      <c r="BGO52" s="50"/>
      <c r="BGP52" s="50"/>
      <c r="BGQ52" s="50"/>
      <c r="BGR52" s="50"/>
      <c r="BGS52" s="50"/>
      <c r="BGT52" s="50"/>
      <c r="BGU52" s="50"/>
      <c r="BGV52" s="50"/>
      <c r="BGW52" s="50"/>
      <c r="BGX52" s="50"/>
      <c r="BGY52" s="50"/>
      <c r="BGZ52" s="50"/>
      <c r="BHA52" s="50"/>
      <c r="BHB52" s="50"/>
      <c r="BHC52" s="50"/>
      <c r="BHD52" s="50"/>
      <c r="BHE52" s="50"/>
      <c r="BHF52" s="50"/>
      <c r="BHG52" s="50"/>
      <c r="BHH52" s="50"/>
      <c r="BHI52" s="50"/>
      <c r="BHJ52" s="50"/>
      <c r="BHK52" s="50"/>
      <c r="BHL52" s="50"/>
      <c r="BHM52" s="50"/>
      <c r="BHN52" s="50"/>
      <c r="BHO52" s="50"/>
      <c r="BHP52" s="50"/>
      <c r="BHQ52" s="50"/>
      <c r="BHR52" s="50"/>
      <c r="BHS52" s="50"/>
      <c r="BHT52" s="50"/>
      <c r="BHU52" s="50"/>
      <c r="BHV52" s="50"/>
      <c r="BHW52" s="50"/>
      <c r="BHX52" s="50"/>
      <c r="BHY52" s="50"/>
      <c r="BHZ52" s="50"/>
      <c r="BIA52" s="50"/>
      <c r="BIB52" s="50"/>
      <c r="BIC52" s="50"/>
      <c r="BID52" s="50"/>
      <c r="BIE52" s="50"/>
      <c r="BIF52" s="50"/>
      <c r="BIG52" s="50"/>
      <c r="BIH52" s="50"/>
      <c r="BII52" s="50"/>
      <c r="BIJ52" s="50"/>
      <c r="BIK52" s="50"/>
      <c r="BIL52" s="50"/>
      <c r="BIM52" s="50"/>
      <c r="BIN52" s="50"/>
      <c r="BIO52" s="50"/>
      <c r="BIP52" s="50"/>
      <c r="BIQ52" s="50"/>
      <c r="BIR52" s="50"/>
      <c r="BIS52" s="50"/>
      <c r="BIT52" s="50"/>
      <c r="BIU52" s="50"/>
      <c r="BIV52" s="50"/>
      <c r="BIW52" s="50"/>
      <c r="BIX52" s="50"/>
      <c r="BIY52" s="50"/>
      <c r="BIZ52" s="50"/>
      <c r="BJA52" s="50"/>
      <c r="BJB52" s="50"/>
      <c r="BJC52" s="50"/>
      <c r="BJD52" s="50"/>
      <c r="BJE52" s="50"/>
      <c r="BJF52" s="50"/>
      <c r="BJG52" s="50"/>
      <c r="BJH52" s="50"/>
      <c r="BJI52" s="50"/>
      <c r="BJJ52" s="50"/>
      <c r="BJK52" s="50"/>
      <c r="BJL52" s="50"/>
      <c r="BJM52" s="50"/>
      <c r="BJN52" s="50"/>
      <c r="BJO52" s="50"/>
      <c r="BJP52" s="50"/>
      <c r="BJQ52" s="50"/>
      <c r="BJR52" s="50"/>
      <c r="BJS52" s="50"/>
      <c r="BJT52" s="50"/>
      <c r="BJU52" s="50"/>
      <c r="BJV52" s="50"/>
      <c r="BJW52" s="50"/>
      <c r="BJX52" s="50"/>
      <c r="BJY52" s="50"/>
      <c r="BJZ52" s="50"/>
      <c r="BKA52" s="50"/>
      <c r="BKB52" s="50"/>
      <c r="BKC52" s="50"/>
      <c r="BKD52" s="50"/>
      <c r="BKE52" s="50"/>
      <c r="BKF52" s="50"/>
      <c r="BKG52" s="50"/>
      <c r="BKH52" s="50"/>
      <c r="BKI52" s="50"/>
      <c r="BKJ52" s="50"/>
      <c r="BKK52" s="50"/>
      <c r="BKL52" s="50"/>
      <c r="BKM52" s="50"/>
      <c r="BKN52" s="50"/>
      <c r="BKO52" s="50"/>
      <c r="BKP52" s="50"/>
      <c r="BKQ52" s="50"/>
      <c r="BKR52" s="50"/>
      <c r="BKS52" s="50"/>
      <c r="BKT52" s="50"/>
      <c r="BKU52" s="50"/>
      <c r="BKV52" s="50"/>
      <c r="BKW52" s="50"/>
      <c r="BKX52" s="50"/>
      <c r="BKY52" s="50"/>
      <c r="BKZ52" s="50"/>
      <c r="BLA52" s="50"/>
      <c r="BLB52" s="50"/>
      <c r="BLC52" s="50"/>
      <c r="BLD52" s="50"/>
      <c r="BLE52" s="50"/>
      <c r="BLF52" s="50"/>
      <c r="BLG52" s="50"/>
      <c r="BLH52" s="50"/>
      <c r="BLI52" s="50"/>
      <c r="BLJ52" s="50"/>
      <c r="BLK52" s="50"/>
      <c r="BLL52" s="50"/>
      <c r="BLM52" s="50"/>
      <c r="BLN52" s="50"/>
      <c r="BLO52" s="50"/>
      <c r="BLP52" s="50"/>
      <c r="BLQ52" s="50"/>
      <c r="BLR52" s="50"/>
      <c r="BLS52" s="50"/>
      <c r="BLT52" s="50"/>
      <c r="BLU52" s="50"/>
      <c r="BLV52" s="50"/>
      <c r="BLW52" s="50"/>
      <c r="BLX52" s="50"/>
      <c r="BLY52" s="50"/>
      <c r="BLZ52" s="50"/>
      <c r="BMA52" s="50"/>
      <c r="BMB52" s="50"/>
      <c r="BMC52" s="50"/>
      <c r="BMD52" s="50"/>
      <c r="BME52" s="50"/>
      <c r="BMF52" s="50"/>
      <c r="BMG52" s="50"/>
      <c r="BMH52" s="50"/>
      <c r="BMI52" s="50"/>
      <c r="BMJ52" s="50"/>
      <c r="BMK52" s="50"/>
      <c r="BML52" s="50"/>
      <c r="BMM52" s="50"/>
      <c r="BMN52" s="50"/>
      <c r="BMO52" s="50"/>
      <c r="BMP52" s="50"/>
      <c r="BMQ52" s="50"/>
      <c r="BMR52" s="50"/>
      <c r="BMS52" s="50"/>
      <c r="BMT52" s="50"/>
      <c r="BMU52" s="50"/>
      <c r="BMV52" s="50"/>
      <c r="BMW52" s="50"/>
      <c r="BMX52" s="50"/>
      <c r="BMY52" s="50"/>
      <c r="BMZ52" s="50"/>
      <c r="BNA52" s="50"/>
      <c r="BNB52" s="50"/>
      <c r="BNC52" s="50"/>
      <c r="BND52" s="50"/>
      <c r="BNE52" s="50"/>
      <c r="BNF52" s="50"/>
      <c r="BNG52" s="50"/>
      <c r="BNH52" s="50"/>
      <c r="BNI52" s="50"/>
      <c r="BNJ52" s="50"/>
      <c r="BNK52" s="50"/>
      <c r="BNL52" s="50"/>
      <c r="BNM52" s="50"/>
      <c r="BNN52" s="50"/>
      <c r="BNO52" s="50"/>
      <c r="BNP52" s="50"/>
      <c r="BNQ52" s="50"/>
      <c r="BNR52" s="50"/>
      <c r="BNS52" s="50"/>
      <c r="BNT52" s="50"/>
      <c r="BNU52" s="50"/>
      <c r="BNV52" s="50"/>
      <c r="BNW52" s="50"/>
      <c r="BNX52" s="50"/>
      <c r="BNY52" s="50"/>
      <c r="BNZ52" s="50"/>
      <c r="BOA52" s="50"/>
      <c r="BOB52" s="50"/>
      <c r="BOC52" s="50"/>
      <c r="BOD52" s="50"/>
      <c r="BOE52" s="50"/>
      <c r="BOF52" s="50"/>
      <c r="BOG52" s="50"/>
      <c r="BOH52" s="50"/>
      <c r="BOI52" s="50"/>
      <c r="BOJ52" s="50"/>
      <c r="BOK52" s="50"/>
      <c r="BOL52" s="50"/>
      <c r="BOM52" s="50"/>
      <c r="BON52" s="50"/>
      <c r="BOO52" s="50"/>
      <c r="BOP52" s="50"/>
      <c r="BOQ52" s="50"/>
      <c r="BOR52" s="50"/>
      <c r="BOS52" s="50"/>
      <c r="BOT52" s="50"/>
      <c r="BOU52" s="50"/>
      <c r="BOV52" s="50"/>
      <c r="BOW52" s="50"/>
      <c r="BOX52" s="50"/>
      <c r="BOY52" s="50"/>
      <c r="BOZ52" s="50"/>
      <c r="BPA52" s="50"/>
      <c r="BPB52" s="50"/>
      <c r="BPC52" s="50"/>
      <c r="BPD52" s="50"/>
      <c r="BPE52" s="50"/>
      <c r="BPF52" s="50"/>
      <c r="BPG52" s="50"/>
      <c r="BPH52" s="50"/>
      <c r="BPI52" s="50"/>
      <c r="BPJ52" s="50"/>
      <c r="BPK52" s="50"/>
      <c r="BPL52" s="50"/>
      <c r="BPM52" s="50"/>
      <c r="BPN52" s="50"/>
      <c r="BPO52" s="50"/>
      <c r="BPP52" s="50"/>
      <c r="BPQ52" s="50"/>
      <c r="BPR52" s="50"/>
      <c r="BPS52" s="50"/>
      <c r="BPT52" s="50"/>
      <c r="BPU52" s="50"/>
      <c r="BPV52" s="50"/>
      <c r="BPW52" s="50"/>
      <c r="BPX52" s="50"/>
      <c r="BPY52" s="50"/>
      <c r="BPZ52" s="50"/>
      <c r="BQA52" s="50"/>
      <c r="BQB52" s="50"/>
      <c r="BQC52" s="50"/>
      <c r="BQD52" s="50"/>
      <c r="BQE52" s="50"/>
      <c r="BQF52" s="50"/>
      <c r="BQG52" s="50"/>
      <c r="BQH52" s="50"/>
      <c r="BQI52" s="50"/>
      <c r="BQJ52" s="50"/>
      <c r="BQK52" s="50"/>
      <c r="BQL52" s="50"/>
      <c r="BQM52" s="50"/>
      <c r="BQN52" s="50"/>
      <c r="BQO52" s="50"/>
      <c r="BQP52" s="50"/>
      <c r="BQQ52" s="50"/>
      <c r="BQR52" s="50"/>
      <c r="BQS52" s="50"/>
      <c r="BQT52" s="50"/>
      <c r="BQU52" s="50"/>
      <c r="BQV52" s="50"/>
      <c r="BQW52" s="50"/>
      <c r="BQX52" s="50"/>
      <c r="BQY52" s="50"/>
      <c r="BQZ52" s="50"/>
      <c r="BRA52" s="50"/>
      <c r="BRB52" s="50"/>
      <c r="BRC52" s="50"/>
      <c r="BRD52" s="50"/>
      <c r="BRE52" s="50"/>
      <c r="BRF52" s="50"/>
      <c r="BRG52" s="50"/>
      <c r="BRH52" s="50"/>
      <c r="BRI52" s="50"/>
      <c r="BRJ52" s="50"/>
      <c r="BRK52" s="50"/>
      <c r="BRL52" s="50"/>
      <c r="BRM52" s="50"/>
      <c r="BRN52" s="50"/>
      <c r="BRO52" s="50"/>
      <c r="BRP52" s="50"/>
      <c r="BRQ52" s="50"/>
      <c r="BRR52" s="50"/>
      <c r="BRS52" s="50"/>
      <c r="BRT52" s="50"/>
      <c r="BRU52" s="50"/>
      <c r="BRV52" s="50"/>
      <c r="BRW52" s="50"/>
      <c r="BRX52" s="50"/>
      <c r="BRY52" s="50"/>
      <c r="BRZ52" s="50"/>
      <c r="BSA52" s="50"/>
      <c r="BSB52" s="50"/>
      <c r="BSC52" s="50"/>
      <c r="BSD52" s="50"/>
      <c r="BSE52" s="50"/>
      <c r="BSF52" s="50"/>
      <c r="BSG52" s="50"/>
      <c r="BSH52" s="50"/>
      <c r="BSI52" s="50"/>
      <c r="BSJ52" s="50"/>
      <c r="BSK52" s="50"/>
      <c r="BSL52" s="50"/>
      <c r="BSM52" s="50"/>
      <c r="BSN52" s="50"/>
      <c r="BSO52" s="50"/>
      <c r="BSP52" s="50"/>
      <c r="BSQ52" s="50"/>
      <c r="BSR52" s="50"/>
      <c r="BSS52" s="50"/>
      <c r="BST52" s="50"/>
      <c r="BSU52" s="50"/>
      <c r="BSV52" s="50"/>
      <c r="BSW52" s="50"/>
      <c r="BSX52" s="50"/>
      <c r="BSY52" s="50"/>
      <c r="BSZ52" s="50"/>
      <c r="BTA52" s="50"/>
      <c r="BTB52" s="50"/>
      <c r="BTC52" s="50"/>
      <c r="BTD52" s="50"/>
      <c r="BTE52" s="50"/>
      <c r="BTF52" s="50"/>
      <c r="BTG52" s="50"/>
      <c r="BTH52" s="50"/>
      <c r="BTI52" s="50"/>
      <c r="BTJ52" s="50"/>
      <c r="BTK52" s="50"/>
      <c r="BTL52" s="50"/>
      <c r="BTM52" s="50"/>
      <c r="BTN52" s="50"/>
      <c r="BTO52" s="50"/>
      <c r="BTP52" s="50"/>
      <c r="BTQ52" s="50"/>
      <c r="BTR52" s="50"/>
      <c r="BTS52" s="50"/>
      <c r="BTT52" s="50"/>
      <c r="BTU52" s="50"/>
      <c r="BTV52" s="50"/>
      <c r="BTW52" s="50"/>
      <c r="BTX52" s="50"/>
      <c r="BTY52" s="50"/>
      <c r="BTZ52" s="50"/>
      <c r="BUA52" s="50"/>
      <c r="BUB52" s="50"/>
      <c r="BUC52" s="50"/>
      <c r="BUD52" s="50"/>
      <c r="BUE52" s="50"/>
      <c r="BUF52" s="50"/>
      <c r="BUG52" s="50"/>
      <c r="BUH52" s="50"/>
      <c r="BUI52" s="50"/>
      <c r="BUJ52" s="50"/>
      <c r="BUK52" s="50"/>
      <c r="BUL52" s="50"/>
      <c r="BUM52" s="50"/>
      <c r="BUN52" s="50"/>
      <c r="BUO52" s="50"/>
      <c r="BUP52" s="50"/>
      <c r="BUQ52" s="50"/>
      <c r="BUR52" s="50"/>
      <c r="BUS52" s="50"/>
      <c r="BUT52" s="50"/>
      <c r="BUU52" s="50"/>
      <c r="BUV52" s="50"/>
      <c r="BUW52" s="50"/>
      <c r="BUX52" s="50"/>
      <c r="BUY52" s="50"/>
      <c r="BUZ52" s="50"/>
      <c r="BVA52" s="50"/>
      <c r="BVB52" s="50"/>
      <c r="BVC52" s="50"/>
      <c r="BVD52" s="50"/>
      <c r="BVE52" s="50"/>
      <c r="BVF52" s="50"/>
      <c r="BVG52" s="50"/>
      <c r="BVH52" s="50"/>
      <c r="BVI52" s="50"/>
      <c r="BVJ52" s="50"/>
      <c r="BVK52" s="50"/>
      <c r="BVL52" s="50"/>
      <c r="BVM52" s="50"/>
      <c r="BVN52" s="50"/>
      <c r="BVO52" s="50"/>
      <c r="BVP52" s="50"/>
      <c r="BVQ52" s="50"/>
      <c r="BVR52" s="50"/>
      <c r="BVS52" s="50"/>
      <c r="BVT52" s="50"/>
      <c r="BVU52" s="50"/>
      <c r="BVV52" s="50"/>
      <c r="BVW52" s="50"/>
      <c r="BVX52" s="50"/>
      <c r="BVY52" s="50"/>
      <c r="BVZ52" s="50"/>
      <c r="BWA52" s="50"/>
      <c r="BWB52" s="50"/>
      <c r="BWC52" s="50"/>
      <c r="BWD52" s="50"/>
      <c r="BWE52" s="50"/>
      <c r="BWF52" s="50"/>
      <c r="BWG52" s="50"/>
      <c r="BWH52" s="50"/>
      <c r="BWI52" s="50"/>
      <c r="BWJ52" s="50"/>
      <c r="BWK52" s="50"/>
    </row>
    <row r="53" spans="1:1961" s="205" customFormat="1" ht="34" customHeight="1">
      <c r="A53" s="165" t="s">
        <v>80</v>
      </c>
      <c r="B53" s="183" t="str">
        <f>'Ф 4'!B53</f>
        <v>Реконструкция КТПН-803 ул.Снеговая, 18</v>
      </c>
      <c r="C53" s="199" t="s">
        <v>203</v>
      </c>
      <c r="D53" s="199">
        <v>0</v>
      </c>
      <c r="E53" s="199">
        <v>0</v>
      </c>
      <c r="F53" s="199">
        <v>0</v>
      </c>
      <c r="G53" s="199">
        <v>0</v>
      </c>
      <c r="H53" s="199">
        <v>0</v>
      </c>
      <c r="I53" s="199">
        <v>0</v>
      </c>
      <c r="J53" s="199">
        <v>0</v>
      </c>
      <c r="K53" s="199" t="s">
        <v>203</v>
      </c>
      <c r="L53" s="210">
        <v>0</v>
      </c>
      <c r="M53" s="199">
        <v>0</v>
      </c>
      <c r="N53" s="199">
        <v>0</v>
      </c>
      <c r="O53" s="199">
        <v>0</v>
      </c>
      <c r="P53" s="199">
        <v>0</v>
      </c>
      <c r="Q53" s="199">
        <v>0</v>
      </c>
      <c r="R53" s="199" t="s">
        <v>203</v>
      </c>
      <c r="S53" s="199">
        <v>0</v>
      </c>
      <c r="T53" s="199">
        <v>0</v>
      </c>
      <c r="U53" s="199">
        <v>0</v>
      </c>
      <c r="V53" s="199">
        <v>0</v>
      </c>
      <c r="W53" s="199">
        <v>0</v>
      </c>
      <c r="X53" s="199">
        <v>0</v>
      </c>
      <c r="Y53" s="199" t="s">
        <v>203</v>
      </c>
      <c r="Z53" s="197">
        <v>0</v>
      </c>
      <c r="AA53" s="199">
        <v>0</v>
      </c>
      <c r="AB53" s="199">
        <v>0</v>
      </c>
      <c r="AC53" s="199">
        <v>0</v>
      </c>
      <c r="AD53" s="199">
        <v>0</v>
      </c>
      <c r="AE53" s="199">
        <v>0</v>
      </c>
      <c r="AF53" s="199" t="s">
        <v>203</v>
      </c>
      <c r="AG53" s="197">
        <f>E53+L53+S53+Z53</f>
        <v>0</v>
      </c>
      <c r="AH53" s="197">
        <f t="shared" ref="AH53:AL53" si="23">F53+M53+T53+AA53</f>
        <v>0</v>
      </c>
      <c r="AI53" s="197">
        <f t="shared" si="23"/>
        <v>0</v>
      </c>
      <c r="AJ53" s="197">
        <f t="shared" si="23"/>
        <v>0</v>
      </c>
      <c r="AK53" s="197">
        <f t="shared" si="23"/>
        <v>0</v>
      </c>
      <c r="AL53" s="197">
        <f t="shared" si="23"/>
        <v>0</v>
      </c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  <c r="AOB53" s="50"/>
      <c r="AOC53" s="50"/>
      <c r="AOD53" s="50"/>
      <c r="AOE53" s="50"/>
      <c r="AOF53" s="50"/>
      <c r="AOG53" s="50"/>
      <c r="AOH53" s="50"/>
      <c r="AOI53" s="50"/>
      <c r="AOJ53" s="50"/>
      <c r="AOK53" s="50"/>
      <c r="AOL53" s="50"/>
      <c r="AOM53" s="50"/>
      <c r="AON53" s="50"/>
      <c r="AOO53" s="50"/>
      <c r="AOP53" s="50"/>
      <c r="AOQ53" s="50"/>
      <c r="AOR53" s="50"/>
      <c r="AOS53" s="50"/>
      <c r="AOT53" s="50"/>
      <c r="AOU53" s="50"/>
      <c r="AOV53" s="50"/>
      <c r="AOW53" s="50"/>
      <c r="AOX53" s="50"/>
      <c r="AOY53" s="50"/>
      <c r="AOZ53" s="50"/>
      <c r="APA53" s="50"/>
      <c r="APB53" s="50"/>
      <c r="APC53" s="50"/>
      <c r="APD53" s="50"/>
      <c r="APE53" s="50"/>
      <c r="APF53" s="50"/>
      <c r="APG53" s="50"/>
      <c r="APH53" s="50"/>
      <c r="API53" s="50"/>
      <c r="APJ53" s="50"/>
      <c r="APK53" s="50"/>
      <c r="APL53" s="50"/>
      <c r="APM53" s="50"/>
      <c r="APN53" s="50"/>
      <c r="APO53" s="50"/>
      <c r="APP53" s="50"/>
      <c r="APQ53" s="50"/>
      <c r="APR53" s="50"/>
      <c r="APS53" s="50"/>
      <c r="APT53" s="50"/>
      <c r="APU53" s="50"/>
      <c r="APV53" s="50"/>
      <c r="APW53" s="50"/>
      <c r="APX53" s="50"/>
      <c r="APY53" s="50"/>
      <c r="APZ53" s="50"/>
      <c r="AQA53" s="50"/>
      <c r="AQB53" s="50"/>
      <c r="AQC53" s="50"/>
      <c r="AQD53" s="50"/>
      <c r="AQE53" s="50"/>
      <c r="AQF53" s="50"/>
      <c r="AQG53" s="50"/>
      <c r="AQH53" s="50"/>
      <c r="AQI53" s="50"/>
      <c r="AQJ53" s="50"/>
      <c r="AQK53" s="50"/>
      <c r="AQL53" s="50"/>
      <c r="AQM53" s="50"/>
      <c r="AQN53" s="50"/>
      <c r="AQO53" s="50"/>
      <c r="AQP53" s="50"/>
      <c r="AQQ53" s="50"/>
      <c r="AQR53" s="50"/>
      <c r="AQS53" s="50"/>
      <c r="AQT53" s="50"/>
      <c r="AQU53" s="50"/>
      <c r="AQV53" s="50"/>
      <c r="AQW53" s="50"/>
      <c r="AQX53" s="50"/>
      <c r="AQY53" s="50"/>
      <c r="AQZ53" s="50"/>
      <c r="ARA53" s="50"/>
      <c r="ARB53" s="50"/>
      <c r="ARC53" s="50"/>
      <c r="ARD53" s="50"/>
      <c r="ARE53" s="50"/>
      <c r="ARF53" s="50"/>
      <c r="ARG53" s="50"/>
      <c r="ARH53" s="50"/>
      <c r="ARI53" s="50"/>
      <c r="ARJ53" s="50"/>
      <c r="ARK53" s="50"/>
      <c r="ARL53" s="50"/>
      <c r="ARM53" s="50"/>
      <c r="ARN53" s="50"/>
      <c r="ARO53" s="50"/>
      <c r="ARP53" s="50"/>
      <c r="ARQ53" s="50"/>
      <c r="ARR53" s="50"/>
      <c r="ARS53" s="50"/>
      <c r="ART53" s="50"/>
      <c r="ARU53" s="50"/>
      <c r="ARV53" s="50"/>
      <c r="ARW53" s="50"/>
      <c r="ARX53" s="50"/>
      <c r="ARY53" s="50"/>
      <c r="ARZ53" s="50"/>
      <c r="ASA53" s="50"/>
      <c r="ASB53" s="50"/>
      <c r="ASC53" s="50"/>
      <c r="ASD53" s="50"/>
      <c r="ASE53" s="50"/>
      <c r="ASF53" s="50"/>
      <c r="ASG53" s="50"/>
      <c r="ASH53" s="50"/>
      <c r="ASI53" s="50"/>
      <c r="ASJ53" s="50"/>
      <c r="ASK53" s="50"/>
      <c r="ASL53" s="50"/>
      <c r="ASM53" s="50"/>
      <c r="ASN53" s="50"/>
      <c r="ASO53" s="50"/>
      <c r="ASP53" s="50"/>
      <c r="ASQ53" s="50"/>
      <c r="ASR53" s="50"/>
      <c r="ASS53" s="50"/>
      <c r="AST53" s="50"/>
      <c r="ASU53" s="50"/>
      <c r="ASV53" s="50"/>
      <c r="ASW53" s="50"/>
      <c r="ASX53" s="50"/>
      <c r="ASY53" s="50"/>
      <c r="ASZ53" s="50"/>
      <c r="ATA53" s="50"/>
      <c r="ATB53" s="50"/>
      <c r="ATC53" s="50"/>
      <c r="ATD53" s="50"/>
      <c r="ATE53" s="50"/>
      <c r="ATF53" s="50"/>
      <c r="ATG53" s="50"/>
      <c r="ATH53" s="50"/>
      <c r="ATI53" s="50"/>
      <c r="ATJ53" s="50"/>
      <c r="ATK53" s="50"/>
      <c r="ATL53" s="50"/>
      <c r="ATM53" s="50"/>
      <c r="ATN53" s="50"/>
      <c r="ATO53" s="50"/>
      <c r="ATP53" s="50"/>
      <c r="ATQ53" s="50"/>
      <c r="ATR53" s="50"/>
      <c r="ATS53" s="50"/>
      <c r="ATT53" s="50"/>
      <c r="ATU53" s="50"/>
      <c r="ATV53" s="50"/>
      <c r="ATW53" s="50"/>
      <c r="ATX53" s="50"/>
      <c r="ATY53" s="50"/>
      <c r="ATZ53" s="50"/>
      <c r="AUA53" s="50"/>
      <c r="AUB53" s="50"/>
      <c r="AUC53" s="50"/>
      <c r="AUD53" s="50"/>
      <c r="AUE53" s="50"/>
      <c r="AUF53" s="50"/>
      <c r="AUG53" s="50"/>
      <c r="AUH53" s="50"/>
      <c r="AUI53" s="50"/>
      <c r="AUJ53" s="50"/>
      <c r="AUK53" s="50"/>
      <c r="AUL53" s="50"/>
      <c r="AUM53" s="50"/>
      <c r="AUN53" s="50"/>
      <c r="AUO53" s="50"/>
      <c r="AUP53" s="50"/>
      <c r="AUQ53" s="50"/>
      <c r="AUR53" s="50"/>
      <c r="AUS53" s="50"/>
      <c r="AUT53" s="50"/>
      <c r="AUU53" s="50"/>
      <c r="AUV53" s="50"/>
      <c r="AUW53" s="50"/>
      <c r="AUX53" s="50"/>
      <c r="AUY53" s="50"/>
      <c r="AUZ53" s="50"/>
      <c r="AVA53" s="50"/>
      <c r="AVB53" s="50"/>
      <c r="AVC53" s="50"/>
      <c r="AVD53" s="50"/>
      <c r="AVE53" s="50"/>
      <c r="AVF53" s="50"/>
      <c r="AVG53" s="50"/>
      <c r="AVH53" s="50"/>
      <c r="AVI53" s="50"/>
      <c r="AVJ53" s="50"/>
      <c r="AVK53" s="50"/>
      <c r="AVL53" s="50"/>
      <c r="AVM53" s="50"/>
      <c r="AVN53" s="50"/>
      <c r="AVO53" s="50"/>
      <c r="AVP53" s="50"/>
      <c r="AVQ53" s="50"/>
      <c r="AVR53" s="50"/>
      <c r="AVS53" s="50"/>
      <c r="AVT53" s="50"/>
      <c r="AVU53" s="50"/>
      <c r="AVV53" s="50"/>
      <c r="AVW53" s="50"/>
      <c r="AVX53" s="50"/>
      <c r="AVY53" s="50"/>
      <c r="AVZ53" s="50"/>
      <c r="AWA53" s="50"/>
      <c r="AWB53" s="50"/>
      <c r="AWC53" s="50"/>
      <c r="AWD53" s="50"/>
      <c r="AWE53" s="50"/>
      <c r="AWF53" s="50"/>
      <c r="AWG53" s="50"/>
      <c r="AWH53" s="50"/>
      <c r="AWI53" s="50"/>
      <c r="AWJ53" s="50"/>
      <c r="AWK53" s="50"/>
      <c r="AWL53" s="50"/>
      <c r="AWM53" s="50"/>
      <c r="AWN53" s="50"/>
      <c r="AWO53" s="50"/>
      <c r="AWP53" s="50"/>
      <c r="AWQ53" s="50"/>
      <c r="AWR53" s="50"/>
      <c r="AWS53" s="50"/>
      <c r="AWT53" s="50"/>
      <c r="AWU53" s="50"/>
      <c r="AWV53" s="50"/>
      <c r="AWW53" s="50"/>
      <c r="AWX53" s="50"/>
      <c r="AWY53" s="50"/>
      <c r="AWZ53" s="50"/>
      <c r="AXA53" s="50"/>
      <c r="AXB53" s="50"/>
      <c r="AXC53" s="50"/>
      <c r="AXD53" s="50"/>
      <c r="AXE53" s="50"/>
      <c r="AXF53" s="50"/>
      <c r="AXG53" s="50"/>
      <c r="AXH53" s="50"/>
      <c r="AXI53" s="50"/>
      <c r="AXJ53" s="50"/>
      <c r="AXK53" s="50"/>
      <c r="AXL53" s="50"/>
      <c r="AXM53" s="50"/>
      <c r="AXN53" s="50"/>
      <c r="AXO53" s="50"/>
      <c r="AXP53" s="50"/>
      <c r="AXQ53" s="50"/>
      <c r="AXR53" s="50"/>
      <c r="AXS53" s="50"/>
      <c r="AXT53" s="50"/>
      <c r="AXU53" s="50"/>
      <c r="AXV53" s="50"/>
      <c r="AXW53" s="50"/>
      <c r="AXX53" s="50"/>
      <c r="AXY53" s="50"/>
      <c r="AXZ53" s="50"/>
      <c r="AYA53" s="50"/>
      <c r="AYB53" s="50"/>
      <c r="AYC53" s="50"/>
      <c r="AYD53" s="50"/>
      <c r="AYE53" s="50"/>
      <c r="AYF53" s="50"/>
      <c r="AYG53" s="50"/>
      <c r="AYH53" s="50"/>
      <c r="AYI53" s="50"/>
      <c r="AYJ53" s="50"/>
      <c r="AYK53" s="50"/>
      <c r="AYL53" s="50"/>
      <c r="AYM53" s="50"/>
      <c r="AYN53" s="50"/>
      <c r="AYO53" s="50"/>
      <c r="AYP53" s="50"/>
      <c r="AYQ53" s="50"/>
      <c r="AYR53" s="50"/>
      <c r="AYS53" s="50"/>
      <c r="AYT53" s="50"/>
      <c r="AYU53" s="50"/>
      <c r="AYV53" s="50"/>
      <c r="AYW53" s="50"/>
      <c r="AYX53" s="50"/>
      <c r="AYY53" s="50"/>
      <c r="AYZ53" s="50"/>
      <c r="AZA53" s="50"/>
      <c r="AZB53" s="50"/>
      <c r="AZC53" s="50"/>
      <c r="AZD53" s="50"/>
      <c r="AZE53" s="50"/>
      <c r="AZF53" s="50"/>
      <c r="AZG53" s="50"/>
      <c r="AZH53" s="50"/>
      <c r="AZI53" s="50"/>
      <c r="AZJ53" s="50"/>
      <c r="AZK53" s="50"/>
      <c r="AZL53" s="50"/>
      <c r="AZM53" s="50"/>
      <c r="AZN53" s="50"/>
      <c r="AZO53" s="50"/>
      <c r="AZP53" s="50"/>
      <c r="AZQ53" s="50"/>
      <c r="AZR53" s="50"/>
      <c r="AZS53" s="50"/>
      <c r="AZT53" s="50"/>
      <c r="AZU53" s="50"/>
      <c r="AZV53" s="50"/>
      <c r="AZW53" s="50"/>
      <c r="AZX53" s="50"/>
      <c r="AZY53" s="50"/>
      <c r="AZZ53" s="50"/>
      <c r="BAA53" s="50"/>
      <c r="BAB53" s="50"/>
      <c r="BAC53" s="50"/>
      <c r="BAD53" s="50"/>
      <c r="BAE53" s="50"/>
      <c r="BAF53" s="50"/>
      <c r="BAG53" s="50"/>
      <c r="BAH53" s="50"/>
      <c r="BAI53" s="50"/>
      <c r="BAJ53" s="50"/>
      <c r="BAK53" s="50"/>
      <c r="BAL53" s="50"/>
      <c r="BAM53" s="50"/>
      <c r="BAN53" s="50"/>
      <c r="BAO53" s="50"/>
      <c r="BAP53" s="50"/>
      <c r="BAQ53" s="50"/>
      <c r="BAR53" s="50"/>
      <c r="BAS53" s="50"/>
      <c r="BAT53" s="50"/>
      <c r="BAU53" s="50"/>
      <c r="BAV53" s="50"/>
      <c r="BAW53" s="50"/>
      <c r="BAX53" s="50"/>
      <c r="BAY53" s="50"/>
      <c r="BAZ53" s="50"/>
      <c r="BBA53" s="50"/>
      <c r="BBB53" s="50"/>
      <c r="BBC53" s="50"/>
      <c r="BBD53" s="50"/>
      <c r="BBE53" s="50"/>
      <c r="BBF53" s="50"/>
      <c r="BBG53" s="50"/>
      <c r="BBH53" s="50"/>
      <c r="BBI53" s="50"/>
      <c r="BBJ53" s="50"/>
      <c r="BBK53" s="50"/>
      <c r="BBL53" s="50"/>
      <c r="BBM53" s="50"/>
      <c r="BBN53" s="50"/>
      <c r="BBO53" s="50"/>
      <c r="BBP53" s="50"/>
      <c r="BBQ53" s="50"/>
      <c r="BBR53" s="50"/>
      <c r="BBS53" s="50"/>
      <c r="BBT53" s="50"/>
      <c r="BBU53" s="50"/>
      <c r="BBV53" s="50"/>
      <c r="BBW53" s="50"/>
      <c r="BBX53" s="50"/>
      <c r="BBY53" s="50"/>
      <c r="BBZ53" s="50"/>
      <c r="BCA53" s="50"/>
      <c r="BCB53" s="50"/>
      <c r="BCC53" s="50"/>
      <c r="BCD53" s="50"/>
      <c r="BCE53" s="50"/>
      <c r="BCF53" s="50"/>
      <c r="BCG53" s="50"/>
      <c r="BCH53" s="50"/>
      <c r="BCI53" s="50"/>
      <c r="BCJ53" s="50"/>
      <c r="BCK53" s="50"/>
      <c r="BCL53" s="50"/>
      <c r="BCM53" s="50"/>
      <c r="BCN53" s="50"/>
      <c r="BCO53" s="50"/>
      <c r="BCP53" s="50"/>
      <c r="BCQ53" s="50"/>
      <c r="BCR53" s="50"/>
      <c r="BCS53" s="50"/>
      <c r="BCT53" s="50"/>
      <c r="BCU53" s="50"/>
      <c r="BCV53" s="50"/>
      <c r="BCW53" s="50"/>
      <c r="BCX53" s="50"/>
      <c r="BCY53" s="50"/>
      <c r="BCZ53" s="50"/>
      <c r="BDA53" s="50"/>
      <c r="BDB53" s="50"/>
      <c r="BDC53" s="50"/>
      <c r="BDD53" s="50"/>
      <c r="BDE53" s="50"/>
      <c r="BDF53" s="50"/>
      <c r="BDG53" s="50"/>
      <c r="BDH53" s="50"/>
      <c r="BDI53" s="50"/>
      <c r="BDJ53" s="50"/>
      <c r="BDK53" s="50"/>
      <c r="BDL53" s="50"/>
      <c r="BDM53" s="50"/>
      <c r="BDN53" s="50"/>
      <c r="BDO53" s="50"/>
      <c r="BDP53" s="50"/>
      <c r="BDQ53" s="50"/>
      <c r="BDR53" s="50"/>
      <c r="BDS53" s="50"/>
      <c r="BDT53" s="50"/>
      <c r="BDU53" s="50"/>
      <c r="BDV53" s="50"/>
      <c r="BDW53" s="50"/>
      <c r="BDX53" s="50"/>
      <c r="BDY53" s="50"/>
      <c r="BDZ53" s="50"/>
      <c r="BEA53" s="50"/>
      <c r="BEB53" s="50"/>
      <c r="BEC53" s="50"/>
      <c r="BED53" s="50"/>
      <c r="BEE53" s="50"/>
      <c r="BEF53" s="50"/>
      <c r="BEG53" s="50"/>
      <c r="BEH53" s="50"/>
      <c r="BEI53" s="50"/>
      <c r="BEJ53" s="50"/>
      <c r="BEK53" s="50"/>
      <c r="BEL53" s="50"/>
      <c r="BEM53" s="50"/>
      <c r="BEN53" s="50"/>
      <c r="BEO53" s="50"/>
      <c r="BEP53" s="50"/>
      <c r="BEQ53" s="50"/>
      <c r="BER53" s="50"/>
      <c r="BES53" s="50"/>
      <c r="BET53" s="50"/>
      <c r="BEU53" s="50"/>
      <c r="BEV53" s="50"/>
      <c r="BEW53" s="50"/>
      <c r="BEX53" s="50"/>
      <c r="BEY53" s="50"/>
      <c r="BEZ53" s="50"/>
      <c r="BFA53" s="50"/>
      <c r="BFB53" s="50"/>
      <c r="BFC53" s="50"/>
      <c r="BFD53" s="50"/>
      <c r="BFE53" s="50"/>
      <c r="BFF53" s="50"/>
      <c r="BFG53" s="50"/>
      <c r="BFH53" s="50"/>
      <c r="BFI53" s="50"/>
      <c r="BFJ53" s="50"/>
      <c r="BFK53" s="50"/>
      <c r="BFL53" s="50"/>
      <c r="BFM53" s="50"/>
      <c r="BFN53" s="50"/>
      <c r="BFO53" s="50"/>
      <c r="BFP53" s="50"/>
      <c r="BFQ53" s="50"/>
      <c r="BFR53" s="50"/>
      <c r="BFS53" s="50"/>
      <c r="BFT53" s="50"/>
      <c r="BFU53" s="50"/>
      <c r="BFV53" s="50"/>
      <c r="BFW53" s="50"/>
      <c r="BFX53" s="50"/>
      <c r="BFY53" s="50"/>
      <c r="BFZ53" s="50"/>
      <c r="BGA53" s="50"/>
      <c r="BGB53" s="50"/>
      <c r="BGC53" s="50"/>
      <c r="BGD53" s="50"/>
      <c r="BGE53" s="50"/>
      <c r="BGF53" s="50"/>
      <c r="BGG53" s="50"/>
      <c r="BGH53" s="50"/>
      <c r="BGI53" s="50"/>
      <c r="BGJ53" s="50"/>
      <c r="BGK53" s="50"/>
      <c r="BGL53" s="50"/>
      <c r="BGM53" s="50"/>
      <c r="BGN53" s="50"/>
      <c r="BGO53" s="50"/>
      <c r="BGP53" s="50"/>
      <c r="BGQ53" s="50"/>
      <c r="BGR53" s="50"/>
      <c r="BGS53" s="50"/>
      <c r="BGT53" s="50"/>
      <c r="BGU53" s="50"/>
      <c r="BGV53" s="50"/>
      <c r="BGW53" s="50"/>
      <c r="BGX53" s="50"/>
      <c r="BGY53" s="50"/>
      <c r="BGZ53" s="50"/>
      <c r="BHA53" s="50"/>
      <c r="BHB53" s="50"/>
      <c r="BHC53" s="50"/>
      <c r="BHD53" s="50"/>
      <c r="BHE53" s="50"/>
      <c r="BHF53" s="50"/>
      <c r="BHG53" s="50"/>
      <c r="BHH53" s="50"/>
      <c r="BHI53" s="50"/>
      <c r="BHJ53" s="50"/>
      <c r="BHK53" s="50"/>
      <c r="BHL53" s="50"/>
      <c r="BHM53" s="50"/>
      <c r="BHN53" s="50"/>
      <c r="BHO53" s="50"/>
      <c r="BHP53" s="50"/>
      <c r="BHQ53" s="50"/>
      <c r="BHR53" s="50"/>
      <c r="BHS53" s="50"/>
      <c r="BHT53" s="50"/>
      <c r="BHU53" s="50"/>
      <c r="BHV53" s="50"/>
      <c r="BHW53" s="50"/>
      <c r="BHX53" s="50"/>
      <c r="BHY53" s="50"/>
      <c r="BHZ53" s="50"/>
      <c r="BIA53" s="50"/>
      <c r="BIB53" s="50"/>
      <c r="BIC53" s="50"/>
      <c r="BID53" s="50"/>
      <c r="BIE53" s="50"/>
      <c r="BIF53" s="50"/>
      <c r="BIG53" s="50"/>
      <c r="BIH53" s="50"/>
      <c r="BII53" s="50"/>
      <c r="BIJ53" s="50"/>
      <c r="BIK53" s="50"/>
      <c r="BIL53" s="50"/>
      <c r="BIM53" s="50"/>
      <c r="BIN53" s="50"/>
      <c r="BIO53" s="50"/>
      <c r="BIP53" s="50"/>
      <c r="BIQ53" s="50"/>
      <c r="BIR53" s="50"/>
      <c r="BIS53" s="50"/>
      <c r="BIT53" s="50"/>
      <c r="BIU53" s="50"/>
      <c r="BIV53" s="50"/>
      <c r="BIW53" s="50"/>
      <c r="BIX53" s="50"/>
      <c r="BIY53" s="50"/>
      <c r="BIZ53" s="50"/>
      <c r="BJA53" s="50"/>
      <c r="BJB53" s="50"/>
      <c r="BJC53" s="50"/>
      <c r="BJD53" s="50"/>
      <c r="BJE53" s="50"/>
      <c r="BJF53" s="50"/>
      <c r="BJG53" s="50"/>
      <c r="BJH53" s="50"/>
      <c r="BJI53" s="50"/>
      <c r="BJJ53" s="50"/>
      <c r="BJK53" s="50"/>
      <c r="BJL53" s="50"/>
      <c r="BJM53" s="50"/>
      <c r="BJN53" s="50"/>
      <c r="BJO53" s="50"/>
      <c r="BJP53" s="50"/>
      <c r="BJQ53" s="50"/>
      <c r="BJR53" s="50"/>
      <c r="BJS53" s="50"/>
      <c r="BJT53" s="50"/>
      <c r="BJU53" s="50"/>
      <c r="BJV53" s="50"/>
      <c r="BJW53" s="50"/>
      <c r="BJX53" s="50"/>
      <c r="BJY53" s="50"/>
      <c r="BJZ53" s="50"/>
      <c r="BKA53" s="50"/>
      <c r="BKB53" s="50"/>
      <c r="BKC53" s="50"/>
      <c r="BKD53" s="50"/>
      <c r="BKE53" s="50"/>
      <c r="BKF53" s="50"/>
      <c r="BKG53" s="50"/>
      <c r="BKH53" s="50"/>
      <c r="BKI53" s="50"/>
      <c r="BKJ53" s="50"/>
      <c r="BKK53" s="50"/>
      <c r="BKL53" s="50"/>
      <c r="BKM53" s="50"/>
      <c r="BKN53" s="50"/>
      <c r="BKO53" s="50"/>
      <c r="BKP53" s="50"/>
      <c r="BKQ53" s="50"/>
      <c r="BKR53" s="50"/>
      <c r="BKS53" s="50"/>
      <c r="BKT53" s="50"/>
      <c r="BKU53" s="50"/>
      <c r="BKV53" s="50"/>
      <c r="BKW53" s="50"/>
      <c r="BKX53" s="50"/>
      <c r="BKY53" s="50"/>
      <c r="BKZ53" s="50"/>
      <c r="BLA53" s="50"/>
      <c r="BLB53" s="50"/>
      <c r="BLC53" s="50"/>
      <c r="BLD53" s="50"/>
      <c r="BLE53" s="50"/>
      <c r="BLF53" s="50"/>
      <c r="BLG53" s="50"/>
      <c r="BLH53" s="50"/>
      <c r="BLI53" s="50"/>
      <c r="BLJ53" s="50"/>
      <c r="BLK53" s="50"/>
      <c r="BLL53" s="50"/>
      <c r="BLM53" s="50"/>
      <c r="BLN53" s="50"/>
      <c r="BLO53" s="50"/>
      <c r="BLP53" s="50"/>
      <c r="BLQ53" s="50"/>
      <c r="BLR53" s="50"/>
      <c r="BLS53" s="50"/>
      <c r="BLT53" s="50"/>
      <c r="BLU53" s="50"/>
      <c r="BLV53" s="50"/>
      <c r="BLW53" s="50"/>
      <c r="BLX53" s="50"/>
      <c r="BLY53" s="50"/>
      <c r="BLZ53" s="50"/>
      <c r="BMA53" s="50"/>
      <c r="BMB53" s="50"/>
      <c r="BMC53" s="50"/>
      <c r="BMD53" s="50"/>
      <c r="BME53" s="50"/>
      <c r="BMF53" s="50"/>
      <c r="BMG53" s="50"/>
      <c r="BMH53" s="50"/>
      <c r="BMI53" s="50"/>
      <c r="BMJ53" s="50"/>
      <c r="BMK53" s="50"/>
      <c r="BML53" s="50"/>
      <c r="BMM53" s="50"/>
      <c r="BMN53" s="50"/>
      <c r="BMO53" s="50"/>
      <c r="BMP53" s="50"/>
      <c r="BMQ53" s="50"/>
      <c r="BMR53" s="50"/>
      <c r="BMS53" s="50"/>
      <c r="BMT53" s="50"/>
      <c r="BMU53" s="50"/>
      <c r="BMV53" s="50"/>
      <c r="BMW53" s="50"/>
      <c r="BMX53" s="50"/>
      <c r="BMY53" s="50"/>
      <c r="BMZ53" s="50"/>
      <c r="BNA53" s="50"/>
      <c r="BNB53" s="50"/>
      <c r="BNC53" s="50"/>
      <c r="BND53" s="50"/>
      <c r="BNE53" s="50"/>
      <c r="BNF53" s="50"/>
      <c r="BNG53" s="50"/>
      <c r="BNH53" s="50"/>
      <c r="BNI53" s="50"/>
      <c r="BNJ53" s="50"/>
      <c r="BNK53" s="50"/>
      <c r="BNL53" s="50"/>
      <c r="BNM53" s="50"/>
      <c r="BNN53" s="50"/>
      <c r="BNO53" s="50"/>
      <c r="BNP53" s="50"/>
      <c r="BNQ53" s="50"/>
      <c r="BNR53" s="50"/>
      <c r="BNS53" s="50"/>
      <c r="BNT53" s="50"/>
      <c r="BNU53" s="50"/>
      <c r="BNV53" s="50"/>
      <c r="BNW53" s="50"/>
      <c r="BNX53" s="50"/>
      <c r="BNY53" s="50"/>
      <c r="BNZ53" s="50"/>
      <c r="BOA53" s="50"/>
      <c r="BOB53" s="50"/>
      <c r="BOC53" s="50"/>
      <c r="BOD53" s="50"/>
      <c r="BOE53" s="50"/>
      <c r="BOF53" s="50"/>
      <c r="BOG53" s="50"/>
      <c r="BOH53" s="50"/>
      <c r="BOI53" s="50"/>
      <c r="BOJ53" s="50"/>
      <c r="BOK53" s="50"/>
      <c r="BOL53" s="50"/>
      <c r="BOM53" s="50"/>
      <c r="BON53" s="50"/>
      <c r="BOO53" s="50"/>
      <c r="BOP53" s="50"/>
      <c r="BOQ53" s="50"/>
      <c r="BOR53" s="50"/>
      <c r="BOS53" s="50"/>
      <c r="BOT53" s="50"/>
      <c r="BOU53" s="50"/>
      <c r="BOV53" s="50"/>
      <c r="BOW53" s="50"/>
      <c r="BOX53" s="50"/>
      <c r="BOY53" s="50"/>
      <c r="BOZ53" s="50"/>
      <c r="BPA53" s="50"/>
      <c r="BPB53" s="50"/>
      <c r="BPC53" s="50"/>
      <c r="BPD53" s="50"/>
      <c r="BPE53" s="50"/>
      <c r="BPF53" s="50"/>
      <c r="BPG53" s="50"/>
      <c r="BPH53" s="50"/>
      <c r="BPI53" s="50"/>
      <c r="BPJ53" s="50"/>
      <c r="BPK53" s="50"/>
      <c r="BPL53" s="50"/>
      <c r="BPM53" s="50"/>
      <c r="BPN53" s="50"/>
      <c r="BPO53" s="50"/>
      <c r="BPP53" s="50"/>
      <c r="BPQ53" s="50"/>
      <c r="BPR53" s="50"/>
      <c r="BPS53" s="50"/>
      <c r="BPT53" s="50"/>
      <c r="BPU53" s="50"/>
      <c r="BPV53" s="50"/>
      <c r="BPW53" s="50"/>
      <c r="BPX53" s="50"/>
      <c r="BPY53" s="50"/>
      <c r="BPZ53" s="50"/>
      <c r="BQA53" s="50"/>
      <c r="BQB53" s="50"/>
      <c r="BQC53" s="50"/>
      <c r="BQD53" s="50"/>
      <c r="BQE53" s="50"/>
      <c r="BQF53" s="50"/>
      <c r="BQG53" s="50"/>
      <c r="BQH53" s="50"/>
      <c r="BQI53" s="50"/>
      <c r="BQJ53" s="50"/>
      <c r="BQK53" s="50"/>
      <c r="BQL53" s="50"/>
      <c r="BQM53" s="50"/>
      <c r="BQN53" s="50"/>
      <c r="BQO53" s="50"/>
      <c r="BQP53" s="50"/>
      <c r="BQQ53" s="50"/>
      <c r="BQR53" s="50"/>
      <c r="BQS53" s="50"/>
      <c r="BQT53" s="50"/>
      <c r="BQU53" s="50"/>
      <c r="BQV53" s="50"/>
      <c r="BQW53" s="50"/>
      <c r="BQX53" s="50"/>
      <c r="BQY53" s="50"/>
      <c r="BQZ53" s="50"/>
      <c r="BRA53" s="50"/>
      <c r="BRB53" s="50"/>
      <c r="BRC53" s="50"/>
      <c r="BRD53" s="50"/>
      <c r="BRE53" s="50"/>
      <c r="BRF53" s="50"/>
      <c r="BRG53" s="50"/>
      <c r="BRH53" s="50"/>
      <c r="BRI53" s="50"/>
      <c r="BRJ53" s="50"/>
      <c r="BRK53" s="50"/>
      <c r="BRL53" s="50"/>
      <c r="BRM53" s="50"/>
      <c r="BRN53" s="50"/>
      <c r="BRO53" s="50"/>
      <c r="BRP53" s="50"/>
      <c r="BRQ53" s="50"/>
      <c r="BRR53" s="50"/>
      <c r="BRS53" s="50"/>
      <c r="BRT53" s="50"/>
      <c r="BRU53" s="50"/>
      <c r="BRV53" s="50"/>
      <c r="BRW53" s="50"/>
      <c r="BRX53" s="50"/>
      <c r="BRY53" s="50"/>
      <c r="BRZ53" s="50"/>
      <c r="BSA53" s="50"/>
      <c r="BSB53" s="50"/>
      <c r="BSC53" s="50"/>
      <c r="BSD53" s="50"/>
      <c r="BSE53" s="50"/>
      <c r="BSF53" s="50"/>
      <c r="BSG53" s="50"/>
      <c r="BSH53" s="50"/>
      <c r="BSI53" s="50"/>
      <c r="BSJ53" s="50"/>
      <c r="BSK53" s="50"/>
      <c r="BSL53" s="50"/>
      <c r="BSM53" s="50"/>
      <c r="BSN53" s="50"/>
      <c r="BSO53" s="50"/>
      <c r="BSP53" s="50"/>
      <c r="BSQ53" s="50"/>
      <c r="BSR53" s="50"/>
      <c r="BSS53" s="50"/>
      <c r="BST53" s="50"/>
      <c r="BSU53" s="50"/>
      <c r="BSV53" s="50"/>
      <c r="BSW53" s="50"/>
      <c r="BSX53" s="50"/>
      <c r="BSY53" s="50"/>
      <c r="BSZ53" s="50"/>
      <c r="BTA53" s="50"/>
      <c r="BTB53" s="50"/>
      <c r="BTC53" s="50"/>
      <c r="BTD53" s="50"/>
      <c r="BTE53" s="50"/>
      <c r="BTF53" s="50"/>
      <c r="BTG53" s="50"/>
      <c r="BTH53" s="50"/>
      <c r="BTI53" s="50"/>
      <c r="BTJ53" s="50"/>
      <c r="BTK53" s="50"/>
      <c r="BTL53" s="50"/>
      <c r="BTM53" s="50"/>
      <c r="BTN53" s="50"/>
      <c r="BTO53" s="50"/>
      <c r="BTP53" s="50"/>
      <c r="BTQ53" s="50"/>
      <c r="BTR53" s="50"/>
      <c r="BTS53" s="50"/>
      <c r="BTT53" s="50"/>
      <c r="BTU53" s="50"/>
      <c r="BTV53" s="50"/>
      <c r="BTW53" s="50"/>
      <c r="BTX53" s="50"/>
      <c r="BTY53" s="50"/>
      <c r="BTZ53" s="50"/>
      <c r="BUA53" s="50"/>
      <c r="BUB53" s="50"/>
      <c r="BUC53" s="50"/>
      <c r="BUD53" s="50"/>
      <c r="BUE53" s="50"/>
      <c r="BUF53" s="50"/>
      <c r="BUG53" s="50"/>
      <c r="BUH53" s="50"/>
      <c r="BUI53" s="50"/>
      <c r="BUJ53" s="50"/>
      <c r="BUK53" s="50"/>
      <c r="BUL53" s="50"/>
      <c r="BUM53" s="50"/>
      <c r="BUN53" s="50"/>
      <c r="BUO53" s="50"/>
      <c r="BUP53" s="50"/>
      <c r="BUQ53" s="50"/>
      <c r="BUR53" s="50"/>
      <c r="BUS53" s="50"/>
      <c r="BUT53" s="50"/>
      <c r="BUU53" s="50"/>
      <c r="BUV53" s="50"/>
      <c r="BUW53" s="50"/>
      <c r="BUX53" s="50"/>
      <c r="BUY53" s="50"/>
      <c r="BUZ53" s="50"/>
      <c r="BVA53" s="50"/>
      <c r="BVB53" s="50"/>
      <c r="BVC53" s="50"/>
      <c r="BVD53" s="50"/>
      <c r="BVE53" s="50"/>
      <c r="BVF53" s="50"/>
      <c r="BVG53" s="50"/>
      <c r="BVH53" s="50"/>
      <c r="BVI53" s="50"/>
      <c r="BVJ53" s="50"/>
      <c r="BVK53" s="50"/>
      <c r="BVL53" s="50"/>
      <c r="BVM53" s="50"/>
      <c r="BVN53" s="50"/>
      <c r="BVO53" s="50"/>
      <c r="BVP53" s="50"/>
      <c r="BVQ53" s="50"/>
      <c r="BVR53" s="50"/>
      <c r="BVS53" s="50"/>
      <c r="BVT53" s="50"/>
      <c r="BVU53" s="50"/>
      <c r="BVV53" s="50"/>
      <c r="BVW53" s="50"/>
      <c r="BVX53" s="50"/>
      <c r="BVY53" s="50"/>
      <c r="BVZ53" s="50"/>
      <c r="BWA53" s="50"/>
      <c r="BWB53" s="50"/>
      <c r="BWC53" s="50"/>
      <c r="BWD53" s="50"/>
      <c r="BWE53" s="50"/>
      <c r="BWF53" s="50"/>
      <c r="BWG53" s="50"/>
      <c r="BWH53" s="50"/>
      <c r="BWI53" s="50"/>
      <c r="BWJ53" s="50"/>
      <c r="BWK53" s="50"/>
    </row>
    <row r="54" spans="1:1961" ht="32" hidden="1" outlineLevel="1">
      <c r="A54" s="6" t="s">
        <v>82</v>
      </c>
      <c r="B54" s="271" t="s">
        <v>83</v>
      </c>
      <c r="C54" s="275" t="s">
        <v>203</v>
      </c>
      <c r="D54" s="275" t="s">
        <v>203</v>
      </c>
      <c r="E54" s="275" t="s">
        <v>203</v>
      </c>
      <c r="F54" s="275" t="s">
        <v>203</v>
      </c>
      <c r="G54" s="275" t="s">
        <v>203</v>
      </c>
      <c r="H54" s="275" t="s">
        <v>203</v>
      </c>
      <c r="I54" s="275" t="s">
        <v>203</v>
      </c>
      <c r="J54" s="275" t="s">
        <v>203</v>
      </c>
      <c r="K54" s="275" t="s">
        <v>203</v>
      </c>
      <c r="L54" s="275" t="s">
        <v>203</v>
      </c>
      <c r="M54" s="275" t="s">
        <v>203</v>
      </c>
      <c r="N54" s="275" t="s">
        <v>203</v>
      </c>
      <c r="O54" s="275" t="s">
        <v>203</v>
      </c>
      <c r="P54" s="275" t="s">
        <v>203</v>
      </c>
      <c r="Q54" s="275" t="s">
        <v>203</v>
      </c>
      <c r="R54" s="275" t="s">
        <v>203</v>
      </c>
      <c r="S54" s="275" t="s">
        <v>203</v>
      </c>
      <c r="T54" s="275" t="s">
        <v>203</v>
      </c>
      <c r="U54" s="275" t="s">
        <v>203</v>
      </c>
      <c r="V54" s="275" t="s">
        <v>203</v>
      </c>
      <c r="W54" s="275" t="s">
        <v>203</v>
      </c>
      <c r="X54" s="275" t="s">
        <v>203</v>
      </c>
      <c r="Y54" s="275" t="s">
        <v>203</v>
      </c>
      <c r="Z54" s="275" t="s">
        <v>203</v>
      </c>
      <c r="AA54" s="275" t="s">
        <v>203</v>
      </c>
      <c r="AB54" s="275" t="s">
        <v>203</v>
      </c>
      <c r="AC54" s="275" t="s">
        <v>203</v>
      </c>
      <c r="AD54" s="275" t="s">
        <v>203</v>
      </c>
      <c r="AE54" s="275" t="s">
        <v>203</v>
      </c>
      <c r="AF54" s="275" t="s">
        <v>203</v>
      </c>
      <c r="AG54" s="275" t="s">
        <v>203</v>
      </c>
      <c r="AH54" s="275" t="s">
        <v>203</v>
      </c>
      <c r="AI54" s="275" t="s">
        <v>203</v>
      </c>
      <c r="AJ54" s="275" t="s">
        <v>203</v>
      </c>
      <c r="AK54" s="275" t="s">
        <v>203</v>
      </c>
      <c r="AL54" s="275" t="s">
        <v>203</v>
      </c>
    </row>
    <row r="55" spans="1:1961" s="279" customFormat="1" ht="32" hidden="1" outlineLevel="1">
      <c r="A55" s="6" t="s">
        <v>84</v>
      </c>
      <c r="B55" s="271" t="s">
        <v>85</v>
      </c>
      <c r="C55" s="275" t="s">
        <v>203</v>
      </c>
      <c r="D55" s="275" t="s">
        <v>203</v>
      </c>
      <c r="E55" s="275" t="e">
        <f>E56</f>
        <v>#REF!</v>
      </c>
      <c r="F55" s="275" t="e">
        <f t="shared" ref="F55:J55" si="24">F56</f>
        <v>#REF!</v>
      </c>
      <c r="G55" s="275" t="e">
        <f t="shared" si="24"/>
        <v>#REF!</v>
      </c>
      <c r="H55" s="275" t="e">
        <f t="shared" si="24"/>
        <v>#REF!</v>
      </c>
      <c r="I55" s="275" t="e">
        <f t="shared" si="24"/>
        <v>#REF!</v>
      </c>
      <c r="J55" s="275" t="e">
        <f t="shared" si="24"/>
        <v>#REF!</v>
      </c>
      <c r="K55" s="275" t="s">
        <v>203</v>
      </c>
      <c r="L55" s="275" t="e">
        <f t="shared" ref="L55:Q55" si="25">L56</f>
        <v>#REF!</v>
      </c>
      <c r="M55" s="275" t="e">
        <f t="shared" si="25"/>
        <v>#REF!</v>
      </c>
      <c r="N55" s="275" t="e">
        <f t="shared" si="25"/>
        <v>#REF!</v>
      </c>
      <c r="O55" s="275" t="e">
        <f t="shared" si="25"/>
        <v>#REF!</v>
      </c>
      <c r="P55" s="275" t="e">
        <f t="shared" si="25"/>
        <v>#REF!</v>
      </c>
      <c r="Q55" s="275" t="e">
        <f t="shared" si="25"/>
        <v>#REF!</v>
      </c>
      <c r="R55" s="275" t="s">
        <v>203</v>
      </c>
      <c r="S55" s="275" t="e">
        <f t="shared" ref="S55:X55" si="26">S56</f>
        <v>#REF!</v>
      </c>
      <c r="T55" s="275" t="e">
        <f t="shared" si="26"/>
        <v>#REF!</v>
      </c>
      <c r="U55" s="275" t="e">
        <f t="shared" si="26"/>
        <v>#REF!</v>
      </c>
      <c r="V55" s="275" t="e">
        <f t="shared" si="26"/>
        <v>#REF!</v>
      </c>
      <c r="W55" s="275" t="e">
        <f t="shared" si="26"/>
        <v>#REF!</v>
      </c>
      <c r="X55" s="275" t="e">
        <f t="shared" si="26"/>
        <v>#REF!</v>
      </c>
      <c r="Y55" s="275" t="s">
        <v>203</v>
      </c>
      <c r="Z55" s="275" t="e">
        <f t="shared" ref="Z55:AE55" si="27">Z56</f>
        <v>#REF!</v>
      </c>
      <c r="AA55" s="275" t="e">
        <f t="shared" si="27"/>
        <v>#REF!</v>
      </c>
      <c r="AB55" s="275" t="e">
        <f t="shared" si="27"/>
        <v>#REF!</v>
      </c>
      <c r="AC55" s="275" t="e">
        <f t="shared" si="27"/>
        <v>#REF!</v>
      </c>
      <c r="AD55" s="275" t="e">
        <f t="shared" si="27"/>
        <v>#REF!</v>
      </c>
      <c r="AE55" s="275" t="e">
        <f t="shared" si="27"/>
        <v>#REF!</v>
      </c>
      <c r="AF55" s="275" t="s">
        <v>203</v>
      </c>
      <c r="AG55" s="275" t="e">
        <f>AG56</f>
        <v>#REF!</v>
      </c>
      <c r="AH55" s="275" t="e">
        <f t="shared" ref="AH55:AL55" si="28">AH56</f>
        <v>#REF!</v>
      </c>
      <c r="AI55" s="275" t="e">
        <f t="shared" si="28"/>
        <v>#REF!</v>
      </c>
      <c r="AJ55" s="275" t="e">
        <f t="shared" si="28"/>
        <v>#REF!</v>
      </c>
      <c r="AK55" s="275" t="e">
        <f t="shared" si="28"/>
        <v>#REF!</v>
      </c>
      <c r="AL55" s="275" t="e">
        <f t="shared" si="28"/>
        <v>#REF!</v>
      </c>
    </row>
    <row r="56" spans="1:1961" s="279" customFormat="1" hidden="1" outlineLevel="1">
      <c r="A56" s="6" t="s">
        <v>86</v>
      </c>
      <c r="B56" s="271" t="s">
        <v>87</v>
      </c>
      <c r="C56" s="275" t="s">
        <v>203</v>
      </c>
      <c r="D56" s="275" t="s">
        <v>203</v>
      </c>
      <c r="E56" s="275" t="e">
        <f>#REF!+#REF!</f>
        <v>#REF!</v>
      </c>
      <c r="F56" s="275" t="e">
        <f>#REF!+#REF!</f>
        <v>#REF!</v>
      </c>
      <c r="G56" s="275" t="e">
        <f>#REF!+#REF!</f>
        <v>#REF!</v>
      </c>
      <c r="H56" s="275" t="e">
        <f>#REF!+#REF!</f>
        <v>#REF!</v>
      </c>
      <c r="I56" s="275" t="e">
        <f>#REF!+#REF!</f>
        <v>#REF!</v>
      </c>
      <c r="J56" s="275" t="e">
        <f>#REF!+#REF!</f>
        <v>#REF!</v>
      </c>
      <c r="K56" s="275" t="s">
        <v>203</v>
      </c>
      <c r="L56" s="275" t="e">
        <f>#REF!+#REF!</f>
        <v>#REF!</v>
      </c>
      <c r="M56" s="275" t="e">
        <f>#REF!+#REF!</f>
        <v>#REF!</v>
      </c>
      <c r="N56" s="275" t="e">
        <f>#REF!+#REF!</f>
        <v>#REF!</v>
      </c>
      <c r="O56" s="275" t="e">
        <f>#REF!+#REF!</f>
        <v>#REF!</v>
      </c>
      <c r="P56" s="275" t="e">
        <f>#REF!+#REF!</f>
        <v>#REF!</v>
      </c>
      <c r="Q56" s="275" t="e">
        <f>#REF!+#REF!</f>
        <v>#REF!</v>
      </c>
      <c r="R56" s="275" t="s">
        <v>203</v>
      </c>
      <c r="S56" s="275" t="e">
        <f>#REF!+#REF!</f>
        <v>#REF!</v>
      </c>
      <c r="T56" s="275" t="e">
        <f>#REF!+#REF!</f>
        <v>#REF!</v>
      </c>
      <c r="U56" s="275" t="e">
        <f>#REF!+#REF!</f>
        <v>#REF!</v>
      </c>
      <c r="V56" s="275" t="e">
        <f>#REF!+#REF!</f>
        <v>#REF!</v>
      </c>
      <c r="W56" s="275" t="e">
        <f>#REF!+#REF!</f>
        <v>#REF!</v>
      </c>
      <c r="X56" s="275" t="e">
        <f>#REF!+#REF!</f>
        <v>#REF!</v>
      </c>
      <c r="Y56" s="275" t="s">
        <v>203</v>
      </c>
      <c r="Z56" s="275" t="e">
        <f>#REF!+#REF!</f>
        <v>#REF!</v>
      </c>
      <c r="AA56" s="275" t="e">
        <f>#REF!+#REF!</f>
        <v>#REF!</v>
      </c>
      <c r="AB56" s="275" t="e">
        <f>#REF!+#REF!</f>
        <v>#REF!</v>
      </c>
      <c r="AC56" s="275" t="e">
        <f>#REF!+#REF!</f>
        <v>#REF!</v>
      </c>
      <c r="AD56" s="275" t="e">
        <f>#REF!+#REF!</f>
        <v>#REF!</v>
      </c>
      <c r="AE56" s="275" t="e">
        <f>#REF!+#REF!</f>
        <v>#REF!</v>
      </c>
      <c r="AF56" s="275" t="s">
        <v>203</v>
      </c>
      <c r="AG56" s="275" t="e">
        <f>#REF!+#REF!</f>
        <v>#REF!</v>
      </c>
      <c r="AH56" s="275" t="e">
        <f>#REF!+#REF!</f>
        <v>#REF!</v>
      </c>
      <c r="AI56" s="275" t="e">
        <f>#REF!+#REF!</f>
        <v>#REF!</v>
      </c>
      <c r="AJ56" s="275" t="e">
        <f>#REF!+#REF!</f>
        <v>#REF!</v>
      </c>
      <c r="AK56" s="275" t="e">
        <f>#REF!+#REF!</f>
        <v>#REF!</v>
      </c>
      <c r="AL56" s="275" t="e">
        <f>#REF!+#REF!</f>
        <v>#REF!</v>
      </c>
    </row>
    <row r="57" spans="1:1961" s="50" customFormat="1" ht="32" hidden="1" outlineLevel="1">
      <c r="A57" s="6" t="s">
        <v>88</v>
      </c>
      <c r="B57" s="271" t="s">
        <v>89</v>
      </c>
      <c r="C57" s="275" t="s">
        <v>203</v>
      </c>
      <c r="D57" s="275" t="s">
        <v>203</v>
      </c>
      <c r="E57" s="275" t="s">
        <v>203</v>
      </c>
      <c r="F57" s="275" t="s">
        <v>203</v>
      </c>
      <c r="G57" s="275" t="s">
        <v>203</v>
      </c>
      <c r="H57" s="275" t="s">
        <v>203</v>
      </c>
      <c r="I57" s="275" t="s">
        <v>203</v>
      </c>
      <c r="J57" s="275" t="s">
        <v>203</v>
      </c>
      <c r="K57" s="275" t="s">
        <v>203</v>
      </c>
      <c r="L57" s="275" t="s">
        <v>203</v>
      </c>
      <c r="M57" s="275" t="s">
        <v>203</v>
      </c>
      <c r="N57" s="275" t="s">
        <v>203</v>
      </c>
      <c r="O57" s="275" t="s">
        <v>203</v>
      </c>
      <c r="P57" s="275" t="s">
        <v>203</v>
      </c>
      <c r="Q57" s="275" t="s">
        <v>203</v>
      </c>
      <c r="R57" s="275" t="s">
        <v>203</v>
      </c>
      <c r="S57" s="275" t="s">
        <v>203</v>
      </c>
      <c r="T57" s="275" t="s">
        <v>203</v>
      </c>
      <c r="U57" s="275" t="s">
        <v>203</v>
      </c>
      <c r="V57" s="275" t="s">
        <v>203</v>
      </c>
      <c r="W57" s="275" t="s">
        <v>203</v>
      </c>
      <c r="X57" s="275" t="s">
        <v>203</v>
      </c>
      <c r="Y57" s="275" t="s">
        <v>203</v>
      </c>
      <c r="Z57" s="275" t="s">
        <v>203</v>
      </c>
      <c r="AA57" s="275" t="s">
        <v>203</v>
      </c>
      <c r="AB57" s="275" t="s">
        <v>203</v>
      </c>
      <c r="AC57" s="275" t="s">
        <v>203</v>
      </c>
      <c r="AD57" s="275" t="s">
        <v>203</v>
      </c>
      <c r="AE57" s="275" t="s">
        <v>203</v>
      </c>
      <c r="AF57" s="275" t="s">
        <v>203</v>
      </c>
      <c r="AG57" s="275" t="s">
        <v>203</v>
      </c>
      <c r="AH57" s="275" t="s">
        <v>203</v>
      </c>
      <c r="AI57" s="275" t="s">
        <v>203</v>
      </c>
      <c r="AJ57" s="275" t="s">
        <v>203</v>
      </c>
      <c r="AK57" s="275" t="s">
        <v>203</v>
      </c>
      <c r="AL57" s="275" t="s">
        <v>203</v>
      </c>
    </row>
    <row r="58" spans="1:1961" s="50" customFormat="1" ht="32" hidden="1" outlineLevel="1">
      <c r="A58" s="6" t="s">
        <v>90</v>
      </c>
      <c r="B58" s="271" t="s">
        <v>91</v>
      </c>
      <c r="C58" s="275" t="s">
        <v>203</v>
      </c>
      <c r="D58" s="275" t="s">
        <v>203</v>
      </c>
      <c r="E58" s="275" t="e">
        <f>E59</f>
        <v>#REF!</v>
      </c>
      <c r="F58" s="275">
        <v>0</v>
      </c>
      <c r="G58" s="275">
        <v>0</v>
      </c>
      <c r="H58" s="275">
        <v>0</v>
      </c>
      <c r="I58" s="275">
        <v>0</v>
      </c>
      <c r="J58" s="275">
        <v>0</v>
      </c>
      <c r="K58" s="275" t="s">
        <v>203</v>
      </c>
      <c r="L58" s="275" t="e">
        <f t="shared" ref="L58" si="29">L59</f>
        <v>#REF!</v>
      </c>
      <c r="M58" s="275">
        <v>0</v>
      </c>
      <c r="N58" s="275">
        <v>0</v>
      </c>
      <c r="O58" s="275">
        <v>0</v>
      </c>
      <c r="P58" s="275">
        <v>0</v>
      </c>
      <c r="Q58" s="275">
        <v>0</v>
      </c>
      <c r="R58" s="275" t="s">
        <v>203</v>
      </c>
      <c r="S58" s="275" t="e">
        <f>S59</f>
        <v>#REF!</v>
      </c>
      <c r="T58" s="275">
        <v>0</v>
      </c>
      <c r="U58" s="275">
        <v>0</v>
      </c>
      <c r="V58" s="275">
        <v>0</v>
      </c>
      <c r="W58" s="275">
        <v>0</v>
      </c>
      <c r="X58" s="275">
        <v>0</v>
      </c>
      <c r="Y58" s="275" t="s">
        <v>203</v>
      </c>
      <c r="Z58" s="275" t="e">
        <f>Z59</f>
        <v>#REF!</v>
      </c>
      <c r="AA58" s="275">
        <v>0</v>
      </c>
      <c r="AB58" s="275">
        <v>0</v>
      </c>
      <c r="AC58" s="275">
        <v>0</v>
      </c>
      <c r="AD58" s="275">
        <v>0</v>
      </c>
      <c r="AE58" s="275">
        <v>0</v>
      </c>
      <c r="AF58" s="275" t="s">
        <v>203</v>
      </c>
      <c r="AG58" s="275" t="e">
        <f>AG59</f>
        <v>#REF!</v>
      </c>
      <c r="AH58" s="286">
        <v>0</v>
      </c>
      <c r="AI58" s="286">
        <v>0</v>
      </c>
      <c r="AJ58" s="286">
        <v>0</v>
      </c>
      <c r="AK58" s="286">
        <v>0</v>
      </c>
      <c r="AL58" s="286">
        <v>0</v>
      </c>
    </row>
    <row r="59" spans="1:1961" s="50" customFormat="1" ht="32" hidden="1" outlineLevel="1">
      <c r="A59" s="6" t="s">
        <v>92</v>
      </c>
      <c r="B59" s="271" t="s">
        <v>93</v>
      </c>
      <c r="C59" s="275" t="s">
        <v>203</v>
      </c>
      <c r="D59" s="275" t="s">
        <v>203</v>
      </c>
      <c r="E59" s="275" t="e">
        <f>#REF!</f>
        <v>#REF!</v>
      </c>
      <c r="F59" s="275">
        <v>0</v>
      </c>
      <c r="G59" s="275">
        <v>0</v>
      </c>
      <c r="H59" s="275">
        <v>0</v>
      </c>
      <c r="I59" s="275">
        <v>0</v>
      </c>
      <c r="J59" s="275">
        <v>0</v>
      </c>
      <c r="K59" s="275" t="s">
        <v>203</v>
      </c>
      <c r="L59" s="275" t="e">
        <f>#REF!</f>
        <v>#REF!</v>
      </c>
      <c r="M59" s="275">
        <v>0</v>
      </c>
      <c r="N59" s="275">
        <v>0</v>
      </c>
      <c r="O59" s="275">
        <v>0</v>
      </c>
      <c r="P59" s="275">
        <v>0</v>
      </c>
      <c r="Q59" s="275">
        <v>0</v>
      </c>
      <c r="R59" s="275" t="s">
        <v>203</v>
      </c>
      <c r="S59" s="275" t="e">
        <f>#REF!</f>
        <v>#REF!</v>
      </c>
      <c r="T59" s="275">
        <v>0</v>
      </c>
      <c r="U59" s="275">
        <v>0</v>
      </c>
      <c r="V59" s="275">
        <v>0</v>
      </c>
      <c r="W59" s="275">
        <v>0</v>
      </c>
      <c r="X59" s="275">
        <v>0</v>
      </c>
      <c r="Y59" s="275" t="s">
        <v>203</v>
      </c>
      <c r="Z59" s="275" t="e">
        <f>#REF!</f>
        <v>#REF!</v>
      </c>
      <c r="AA59" s="275">
        <v>0</v>
      </c>
      <c r="AB59" s="275">
        <v>0</v>
      </c>
      <c r="AC59" s="275">
        <v>0</v>
      </c>
      <c r="AD59" s="275">
        <v>0</v>
      </c>
      <c r="AE59" s="275">
        <v>0</v>
      </c>
      <c r="AF59" s="275" t="s">
        <v>203</v>
      </c>
      <c r="AG59" s="275" t="e">
        <f>#REF!</f>
        <v>#REF!</v>
      </c>
      <c r="AH59" s="286">
        <v>0</v>
      </c>
      <c r="AI59" s="286">
        <v>0</v>
      </c>
      <c r="AJ59" s="286">
        <v>0</v>
      </c>
      <c r="AK59" s="286">
        <v>0</v>
      </c>
      <c r="AL59" s="286">
        <v>0</v>
      </c>
    </row>
    <row r="60" spans="1:1961" ht="32" hidden="1" outlineLevel="1">
      <c r="A60" s="6" t="s">
        <v>94</v>
      </c>
      <c r="B60" s="271" t="s">
        <v>95</v>
      </c>
      <c r="C60" s="275" t="s">
        <v>203</v>
      </c>
      <c r="D60" s="275" t="s">
        <v>203</v>
      </c>
      <c r="E60" s="275" t="s">
        <v>203</v>
      </c>
      <c r="F60" s="275" t="s">
        <v>203</v>
      </c>
      <c r="G60" s="275" t="s">
        <v>203</v>
      </c>
      <c r="H60" s="275" t="s">
        <v>203</v>
      </c>
      <c r="I60" s="275" t="s">
        <v>203</v>
      </c>
      <c r="J60" s="275" t="s">
        <v>203</v>
      </c>
      <c r="K60" s="275" t="s">
        <v>203</v>
      </c>
      <c r="L60" s="275" t="s">
        <v>203</v>
      </c>
      <c r="M60" s="275" t="s">
        <v>203</v>
      </c>
      <c r="N60" s="275" t="s">
        <v>203</v>
      </c>
      <c r="O60" s="275" t="s">
        <v>203</v>
      </c>
      <c r="P60" s="275" t="s">
        <v>203</v>
      </c>
      <c r="Q60" s="275" t="s">
        <v>203</v>
      </c>
      <c r="R60" s="275" t="s">
        <v>203</v>
      </c>
      <c r="S60" s="275" t="s">
        <v>203</v>
      </c>
      <c r="T60" s="275" t="s">
        <v>203</v>
      </c>
      <c r="U60" s="275" t="s">
        <v>203</v>
      </c>
      <c r="V60" s="275" t="s">
        <v>203</v>
      </c>
      <c r="W60" s="275" t="s">
        <v>203</v>
      </c>
      <c r="X60" s="275" t="s">
        <v>203</v>
      </c>
      <c r="Y60" s="275" t="s">
        <v>203</v>
      </c>
      <c r="Z60" s="275" t="s">
        <v>203</v>
      </c>
      <c r="AA60" s="275" t="s">
        <v>203</v>
      </c>
      <c r="AB60" s="275" t="s">
        <v>203</v>
      </c>
      <c r="AC60" s="275" t="s">
        <v>203</v>
      </c>
      <c r="AD60" s="275" t="s">
        <v>203</v>
      </c>
      <c r="AE60" s="275" t="s">
        <v>203</v>
      </c>
      <c r="AF60" s="275" t="s">
        <v>203</v>
      </c>
      <c r="AG60" s="275" t="s">
        <v>203</v>
      </c>
      <c r="AH60" s="275" t="s">
        <v>203</v>
      </c>
      <c r="AI60" s="275" t="s">
        <v>203</v>
      </c>
      <c r="AJ60" s="275" t="s">
        <v>203</v>
      </c>
      <c r="AK60" s="275" t="s">
        <v>203</v>
      </c>
      <c r="AL60" s="275" t="s">
        <v>203</v>
      </c>
    </row>
    <row r="61" spans="1:1961" hidden="1" outlineLevel="1">
      <c r="A61" s="6" t="s">
        <v>96</v>
      </c>
      <c r="B61" s="271" t="s">
        <v>97</v>
      </c>
      <c r="C61" s="275" t="s">
        <v>203</v>
      </c>
      <c r="D61" s="275" t="s">
        <v>203</v>
      </c>
      <c r="E61" s="275" t="s">
        <v>203</v>
      </c>
      <c r="F61" s="275" t="s">
        <v>203</v>
      </c>
      <c r="G61" s="275" t="s">
        <v>203</v>
      </c>
      <c r="H61" s="275" t="s">
        <v>203</v>
      </c>
      <c r="I61" s="275" t="s">
        <v>203</v>
      </c>
      <c r="J61" s="275" t="s">
        <v>203</v>
      </c>
      <c r="K61" s="275" t="s">
        <v>203</v>
      </c>
      <c r="L61" s="275" t="s">
        <v>203</v>
      </c>
      <c r="M61" s="275" t="s">
        <v>203</v>
      </c>
      <c r="N61" s="275" t="s">
        <v>203</v>
      </c>
      <c r="O61" s="275" t="s">
        <v>203</v>
      </c>
      <c r="P61" s="275" t="s">
        <v>203</v>
      </c>
      <c r="Q61" s="275" t="s">
        <v>203</v>
      </c>
      <c r="R61" s="275" t="s">
        <v>203</v>
      </c>
      <c r="S61" s="275" t="s">
        <v>203</v>
      </c>
      <c r="T61" s="275" t="s">
        <v>203</v>
      </c>
      <c r="U61" s="275" t="s">
        <v>203</v>
      </c>
      <c r="V61" s="275" t="s">
        <v>203</v>
      </c>
      <c r="W61" s="275" t="s">
        <v>203</v>
      </c>
      <c r="X61" s="275" t="s">
        <v>203</v>
      </c>
      <c r="Y61" s="275" t="s">
        <v>203</v>
      </c>
      <c r="Z61" s="275" t="s">
        <v>203</v>
      </c>
      <c r="AA61" s="275" t="s">
        <v>203</v>
      </c>
      <c r="AB61" s="275" t="s">
        <v>203</v>
      </c>
      <c r="AC61" s="275" t="s">
        <v>203</v>
      </c>
      <c r="AD61" s="275" t="s">
        <v>203</v>
      </c>
      <c r="AE61" s="275" t="s">
        <v>203</v>
      </c>
      <c r="AF61" s="275" t="s">
        <v>203</v>
      </c>
      <c r="AG61" s="275" t="s">
        <v>203</v>
      </c>
      <c r="AH61" s="275" t="s">
        <v>203</v>
      </c>
      <c r="AI61" s="275" t="s">
        <v>203</v>
      </c>
      <c r="AJ61" s="275" t="s">
        <v>203</v>
      </c>
      <c r="AK61" s="275" t="s">
        <v>203</v>
      </c>
      <c r="AL61" s="275" t="s">
        <v>203</v>
      </c>
    </row>
    <row r="62" spans="1:1961" ht="32" hidden="1" outlineLevel="1">
      <c r="A62" s="6" t="s">
        <v>98</v>
      </c>
      <c r="B62" s="271" t="s">
        <v>99</v>
      </c>
      <c r="C62" s="275" t="s">
        <v>203</v>
      </c>
      <c r="D62" s="275" t="s">
        <v>203</v>
      </c>
      <c r="E62" s="275" t="s">
        <v>203</v>
      </c>
      <c r="F62" s="275" t="s">
        <v>203</v>
      </c>
      <c r="G62" s="275" t="s">
        <v>203</v>
      </c>
      <c r="H62" s="275" t="s">
        <v>203</v>
      </c>
      <c r="I62" s="275" t="s">
        <v>203</v>
      </c>
      <c r="J62" s="275" t="s">
        <v>203</v>
      </c>
      <c r="K62" s="275" t="s">
        <v>203</v>
      </c>
      <c r="L62" s="275" t="s">
        <v>203</v>
      </c>
      <c r="M62" s="275" t="s">
        <v>203</v>
      </c>
      <c r="N62" s="275" t="s">
        <v>203</v>
      </c>
      <c r="O62" s="275" t="s">
        <v>203</v>
      </c>
      <c r="P62" s="275" t="s">
        <v>203</v>
      </c>
      <c r="Q62" s="275" t="s">
        <v>203</v>
      </c>
      <c r="R62" s="275" t="s">
        <v>203</v>
      </c>
      <c r="S62" s="275" t="s">
        <v>203</v>
      </c>
      <c r="T62" s="275" t="s">
        <v>203</v>
      </c>
      <c r="U62" s="275" t="s">
        <v>203</v>
      </c>
      <c r="V62" s="275" t="s">
        <v>203</v>
      </c>
      <c r="W62" s="275" t="s">
        <v>203</v>
      </c>
      <c r="X62" s="275" t="s">
        <v>203</v>
      </c>
      <c r="Y62" s="275" t="s">
        <v>203</v>
      </c>
      <c r="Z62" s="275" t="s">
        <v>203</v>
      </c>
      <c r="AA62" s="275" t="s">
        <v>203</v>
      </c>
      <c r="AB62" s="275" t="s">
        <v>203</v>
      </c>
      <c r="AC62" s="275" t="s">
        <v>203</v>
      </c>
      <c r="AD62" s="275" t="s">
        <v>203</v>
      </c>
      <c r="AE62" s="275" t="s">
        <v>203</v>
      </c>
      <c r="AF62" s="275" t="s">
        <v>203</v>
      </c>
      <c r="AG62" s="275" t="s">
        <v>203</v>
      </c>
      <c r="AH62" s="275" t="s">
        <v>203</v>
      </c>
      <c r="AI62" s="275" t="s">
        <v>203</v>
      </c>
      <c r="AJ62" s="275" t="s">
        <v>203</v>
      </c>
      <c r="AK62" s="275" t="s">
        <v>203</v>
      </c>
      <c r="AL62" s="275" t="s">
        <v>203</v>
      </c>
    </row>
    <row r="63" spans="1:1961" ht="32" hidden="1" outlineLevel="1">
      <c r="A63" s="6" t="s">
        <v>100</v>
      </c>
      <c r="B63" s="271" t="s">
        <v>101</v>
      </c>
      <c r="C63" s="275" t="s">
        <v>203</v>
      </c>
      <c r="D63" s="275" t="s">
        <v>203</v>
      </c>
      <c r="E63" s="275" t="s">
        <v>203</v>
      </c>
      <c r="F63" s="275" t="s">
        <v>203</v>
      </c>
      <c r="G63" s="275" t="s">
        <v>203</v>
      </c>
      <c r="H63" s="275" t="s">
        <v>203</v>
      </c>
      <c r="I63" s="275" t="s">
        <v>203</v>
      </c>
      <c r="J63" s="275" t="s">
        <v>203</v>
      </c>
      <c r="K63" s="275" t="s">
        <v>203</v>
      </c>
      <c r="L63" s="275" t="s">
        <v>203</v>
      </c>
      <c r="M63" s="275" t="s">
        <v>203</v>
      </c>
      <c r="N63" s="275" t="s">
        <v>203</v>
      </c>
      <c r="O63" s="275" t="s">
        <v>203</v>
      </c>
      <c r="P63" s="275" t="s">
        <v>203</v>
      </c>
      <c r="Q63" s="275" t="s">
        <v>203</v>
      </c>
      <c r="R63" s="275" t="s">
        <v>203</v>
      </c>
      <c r="S63" s="275" t="s">
        <v>203</v>
      </c>
      <c r="T63" s="275" t="s">
        <v>203</v>
      </c>
      <c r="U63" s="275" t="s">
        <v>203</v>
      </c>
      <c r="V63" s="275" t="s">
        <v>203</v>
      </c>
      <c r="W63" s="275" t="s">
        <v>203</v>
      </c>
      <c r="X63" s="275" t="s">
        <v>203</v>
      </c>
      <c r="Y63" s="275" t="s">
        <v>203</v>
      </c>
      <c r="Z63" s="275" t="s">
        <v>203</v>
      </c>
      <c r="AA63" s="275" t="s">
        <v>203</v>
      </c>
      <c r="AB63" s="275" t="s">
        <v>203</v>
      </c>
      <c r="AC63" s="275" t="s">
        <v>203</v>
      </c>
      <c r="AD63" s="275" t="s">
        <v>203</v>
      </c>
      <c r="AE63" s="275" t="s">
        <v>203</v>
      </c>
      <c r="AF63" s="275" t="s">
        <v>203</v>
      </c>
      <c r="AG63" s="275" t="s">
        <v>203</v>
      </c>
      <c r="AH63" s="275" t="s">
        <v>203</v>
      </c>
      <c r="AI63" s="275" t="s">
        <v>203</v>
      </c>
      <c r="AJ63" s="275" t="s">
        <v>203</v>
      </c>
      <c r="AK63" s="275" t="s">
        <v>203</v>
      </c>
      <c r="AL63" s="275" t="s">
        <v>203</v>
      </c>
    </row>
    <row r="64" spans="1:1961" ht="32" hidden="1" outlineLevel="1">
      <c r="A64" s="6" t="s">
        <v>102</v>
      </c>
      <c r="B64" s="271" t="s">
        <v>103</v>
      </c>
      <c r="C64" s="275" t="s">
        <v>203</v>
      </c>
      <c r="D64" s="275" t="s">
        <v>203</v>
      </c>
      <c r="E64" s="275" t="s">
        <v>203</v>
      </c>
      <c r="F64" s="275" t="s">
        <v>203</v>
      </c>
      <c r="G64" s="275" t="s">
        <v>203</v>
      </c>
      <c r="H64" s="275" t="s">
        <v>203</v>
      </c>
      <c r="I64" s="275" t="s">
        <v>203</v>
      </c>
      <c r="J64" s="275" t="s">
        <v>203</v>
      </c>
      <c r="K64" s="275" t="s">
        <v>203</v>
      </c>
      <c r="L64" s="275" t="s">
        <v>203</v>
      </c>
      <c r="M64" s="275" t="s">
        <v>203</v>
      </c>
      <c r="N64" s="275" t="s">
        <v>203</v>
      </c>
      <c r="O64" s="275" t="s">
        <v>203</v>
      </c>
      <c r="P64" s="275" t="s">
        <v>203</v>
      </c>
      <c r="Q64" s="275" t="s">
        <v>203</v>
      </c>
      <c r="R64" s="275" t="s">
        <v>203</v>
      </c>
      <c r="S64" s="275" t="s">
        <v>203</v>
      </c>
      <c r="T64" s="275" t="s">
        <v>203</v>
      </c>
      <c r="U64" s="275" t="s">
        <v>203</v>
      </c>
      <c r="V64" s="275" t="s">
        <v>203</v>
      </c>
      <c r="W64" s="275" t="s">
        <v>203</v>
      </c>
      <c r="X64" s="275" t="s">
        <v>203</v>
      </c>
      <c r="Y64" s="275" t="s">
        <v>203</v>
      </c>
      <c r="Z64" s="275" t="s">
        <v>203</v>
      </c>
      <c r="AA64" s="275" t="s">
        <v>203</v>
      </c>
      <c r="AB64" s="275" t="s">
        <v>203</v>
      </c>
      <c r="AC64" s="275" t="s">
        <v>203</v>
      </c>
      <c r="AD64" s="275" t="s">
        <v>203</v>
      </c>
      <c r="AE64" s="275" t="s">
        <v>203</v>
      </c>
      <c r="AF64" s="275" t="s">
        <v>203</v>
      </c>
      <c r="AG64" s="275" t="s">
        <v>203</v>
      </c>
      <c r="AH64" s="275" t="s">
        <v>203</v>
      </c>
      <c r="AI64" s="275" t="s">
        <v>203</v>
      </c>
      <c r="AJ64" s="275" t="s">
        <v>203</v>
      </c>
      <c r="AK64" s="275" t="s">
        <v>203</v>
      </c>
      <c r="AL64" s="275" t="s">
        <v>203</v>
      </c>
    </row>
    <row r="65" spans="1:1961" ht="32" hidden="1" outlineLevel="1">
      <c r="A65" s="6" t="s">
        <v>104</v>
      </c>
      <c r="B65" s="271" t="s">
        <v>105</v>
      </c>
      <c r="C65" s="275" t="s">
        <v>203</v>
      </c>
      <c r="D65" s="275" t="s">
        <v>203</v>
      </c>
      <c r="E65" s="275" t="s">
        <v>203</v>
      </c>
      <c r="F65" s="275" t="s">
        <v>203</v>
      </c>
      <c r="G65" s="275" t="s">
        <v>203</v>
      </c>
      <c r="H65" s="275" t="s">
        <v>203</v>
      </c>
      <c r="I65" s="275" t="s">
        <v>203</v>
      </c>
      <c r="J65" s="275" t="s">
        <v>203</v>
      </c>
      <c r="K65" s="275" t="s">
        <v>203</v>
      </c>
      <c r="L65" s="275" t="s">
        <v>203</v>
      </c>
      <c r="M65" s="275" t="s">
        <v>203</v>
      </c>
      <c r="N65" s="275" t="s">
        <v>203</v>
      </c>
      <c r="O65" s="275" t="s">
        <v>203</v>
      </c>
      <c r="P65" s="275" t="s">
        <v>203</v>
      </c>
      <c r="Q65" s="275" t="s">
        <v>203</v>
      </c>
      <c r="R65" s="275" t="s">
        <v>203</v>
      </c>
      <c r="S65" s="275" t="s">
        <v>203</v>
      </c>
      <c r="T65" s="275" t="s">
        <v>203</v>
      </c>
      <c r="U65" s="275" t="s">
        <v>203</v>
      </c>
      <c r="V65" s="275" t="s">
        <v>203</v>
      </c>
      <c r="W65" s="275" t="s">
        <v>203</v>
      </c>
      <c r="X65" s="275" t="s">
        <v>203</v>
      </c>
      <c r="Y65" s="275" t="s">
        <v>203</v>
      </c>
      <c r="Z65" s="275" t="s">
        <v>203</v>
      </c>
      <c r="AA65" s="275" t="s">
        <v>203</v>
      </c>
      <c r="AB65" s="275" t="s">
        <v>203</v>
      </c>
      <c r="AC65" s="275" t="s">
        <v>203</v>
      </c>
      <c r="AD65" s="275" t="s">
        <v>203</v>
      </c>
      <c r="AE65" s="275" t="s">
        <v>203</v>
      </c>
      <c r="AF65" s="275" t="s">
        <v>203</v>
      </c>
      <c r="AG65" s="275" t="s">
        <v>203</v>
      </c>
      <c r="AH65" s="275" t="s">
        <v>203</v>
      </c>
      <c r="AI65" s="275" t="s">
        <v>203</v>
      </c>
      <c r="AJ65" s="275" t="s">
        <v>203</v>
      </c>
      <c r="AK65" s="275" t="s">
        <v>203</v>
      </c>
      <c r="AL65" s="275" t="s">
        <v>203</v>
      </c>
    </row>
    <row r="66" spans="1:1961" ht="32" hidden="1" outlineLevel="1">
      <c r="A66" s="6" t="s">
        <v>106</v>
      </c>
      <c r="B66" s="271" t="s">
        <v>107</v>
      </c>
      <c r="C66" s="275" t="s">
        <v>203</v>
      </c>
      <c r="D66" s="275" t="s">
        <v>203</v>
      </c>
      <c r="E66" s="275" t="s">
        <v>203</v>
      </c>
      <c r="F66" s="275" t="s">
        <v>203</v>
      </c>
      <c r="G66" s="275" t="s">
        <v>203</v>
      </c>
      <c r="H66" s="275" t="s">
        <v>203</v>
      </c>
      <c r="I66" s="275" t="s">
        <v>203</v>
      </c>
      <c r="J66" s="275" t="s">
        <v>203</v>
      </c>
      <c r="K66" s="275" t="s">
        <v>203</v>
      </c>
      <c r="L66" s="275" t="s">
        <v>203</v>
      </c>
      <c r="M66" s="275" t="s">
        <v>203</v>
      </c>
      <c r="N66" s="275" t="s">
        <v>203</v>
      </c>
      <c r="O66" s="275" t="s">
        <v>203</v>
      </c>
      <c r="P66" s="275" t="s">
        <v>203</v>
      </c>
      <c r="Q66" s="275" t="s">
        <v>203</v>
      </c>
      <c r="R66" s="275" t="s">
        <v>203</v>
      </c>
      <c r="S66" s="275" t="s">
        <v>203</v>
      </c>
      <c r="T66" s="275" t="s">
        <v>203</v>
      </c>
      <c r="U66" s="275" t="s">
        <v>203</v>
      </c>
      <c r="V66" s="275" t="s">
        <v>203</v>
      </c>
      <c r="W66" s="275" t="s">
        <v>203</v>
      </c>
      <c r="X66" s="275" t="s">
        <v>203</v>
      </c>
      <c r="Y66" s="275" t="s">
        <v>203</v>
      </c>
      <c r="Z66" s="275" t="s">
        <v>203</v>
      </c>
      <c r="AA66" s="275" t="s">
        <v>203</v>
      </c>
      <c r="AB66" s="275" t="s">
        <v>203</v>
      </c>
      <c r="AC66" s="275" t="s">
        <v>203</v>
      </c>
      <c r="AD66" s="275" t="s">
        <v>203</v>
      </c>
      <c r="AE66" s="275" t="s">
        <v>203</v>
      </c>
      <c r="AF66" s="275" t="s">
        <v>203</v>
      </c>
      <c r="AG66" s="275" t="s">
        <v>203</v>
      </c>
      <c r="AH66" s="275" t="s">
        <v>203</v>
      </c>
      <c r="AI66" s="275" t="s">
        <v>203</v>
      </c>
      <c r="AJ66" s="275" t="s">
        <v>203</v>
      </c>
      <c r="AK66" s="275" t="s">
        <v>203</v>
      </c>
      <c r="AL66" s="275" t="s">
        <v>203</v>
      </c>
    </row>
    <row r="67" spans="1:1961" ht="32" hidden="1" outlineLevel="1">
      <c r="A67" s="6" t="s">
        <v>108</v>
      </c>
      <c r="B67" s="271" t="s">
        <v>109</v>
      </c>
      <c r="C67" s="275" t="s">
        <v>203</v>
      </c>
      <c r="D67" s="275" t="s">
        <v>203</v>
      </c>
      <c r="E67" s="275" t="s">
        <v>203</v>
      </c>
      <c r="F67" s="275" t="s">
        <v>203</v>
      </c>
      <c r="G67" s="275" t="s">
        <v>203</v>
      </c>
      <c r="H67" s="275" t="s">
        <v>203</v>
      </c>
      <c r="I67" s="275" t="s">
        <v>203</v>
      </c>
      <c r="J67" s="275" t="s">
        <v>203</v>
      </c>
      <c r="K67" s="275" t="s">
        <v>203</v>
      </c>
      <c r="L67" s="275" t="s">
        <v>203</v>
      </c>
      <c r="M67" s="275" t="s">
        <v>203</v>
      </c>
      <c r="N67" s="275" t="s">
        <v>203</v>
      </c>
      <c r="O67" s="275" t="s">
        <v>203</v>
      </c>
      <c r="P67" s="275" t="s">
        <v>203</v>
      </c>
      <c r="Q67" s="275" t="s">
        <v>203</v>
      </c>
      <c r="R67" s="275" t="s">
        <v>203</v>
      </c>
      <c r="S67" s="275" t="s">
        <v>203</v>
      </c>
      <c r="T67" s="275" t="s">
        <v>203</v>
      </c>
      <c r="U67" s="275" t="s">
        <v>203</v>
      </c>
      <c r="V67" s="275" t="s">
        <v>203</v>
      </c>
      <c r="W67" s="275" t="s">
        <v>203</v>
      </c>
      <c r="X67" s="275" t="s">
        <v>203</v>
      </c>
      <c r="Y67" s="275" t="s">
        <v>203</v>
      </c>
      <c r="Z67" s="275" t="s">
        <v>203</v>
      </c>
      <c r="AA67" s="275" t="s">
        <v>203</v>
      </c>
      <c r="AB67" s="275" t="s">
        <v>203</v>
      </c>
      <c r="AC67" s="275" t="s">
        <v>203</v>
      </c>
      <c r="AD67" s="275" t="s">
        <v>203</v>
      </c>
      <c r="AE67" s="275" t="s">
        <v>203</v>
      </c>
      <c r="AF67" s="275" t="s">
        <v>203</v>
      </c>
      <c r="AG67" s="275" t="s">
        <v>203</v>
      </c>
      <c r="AH67" s="275" t="s">
        <v>203</v>
      </c>
      <c r="AI67" s="275" t="s">
        <v>203</v>
      </c>
      <c r="AJ67" s="275" t="s">
        <v>203</v>
      </c>
      <c r="AK67" s="275" t="s">
        <v>203</v>
      </c>
      <c r="AL67" s="275" t="s">
        <v>203</v>
      </c>
    </row>
    <row r="68" spans="1:1961" hidden="1" outlineLevel="1">
      <c r="A68" s="6" t="s">
        <v>110</v>
      </c>
      <c r="B68" s="271" t="s">
        <v>111</v>
      </c>
      <c r="C68" s="275" t="s">
        <v>203</v>
      </c>
      <c r="D68" s="275" t="s">
        <v>203</v>
      </c>
      <c r="E68" s="275" t="s">
        <v>203</v>
      </c>
      <c r="F68" s="275" t="s">
        <v>203</v>
      </c>
      <c r="G68" s="275" t="s">
        <v>203</v>
      </c>
      <c r="H68" s="275" t="s">
        <v>203</v>
      </c>
      <c r="I68" s="275" t="s">
        <v>203</v>
      </c>
      <c r="J68" s="275" t="s">
        <v>203</v>
      </c>
      <c r="K68" s="275" t="s">
        <v>203</v>
      </c>
      <c r="L68" s="275" t="s">
        <v>203</v>
      </c>
      <c r="M68" s="275" t="s">
        <v>203</v>
      </c>
      <c r="N68" s="275" t="s">
        <v>203</v>
      </c>
      <c r="O68" s="275" t="s">
        <v>203</v>
      </c>
      <c r="P68" s="275" t="s">
        <v>203</v>
      </c>
      <c r="Q68" s="275" t="s">
        <v>203</v>
      </c>
      <c r="R68" s="275" t="s">
        <v>203</v>
      </c>
      <c r="S68" s="275" t="s">
        <v>203</v>
      </c>
      <c r="T68" s="275" t="s">
        <v>203</v>
      </c>
      <c r="U68" s="275" t="s">
        <v>203</v>
      </c>
      <c r="V68" s="275" t="s">
        <v>203</v>
      </c>
      <c r="W68" s="275" t="s">
        <v>203</v>
      </c>
      <c r="X68" s="275" t="s">
        <v>203</v>
      </c>
      <c r="Y68" s="275" t="s">
        <v>203</v>
      </c>
      <c r="Z68" s="275" t="s">
        <v>203</v>
      </c>
      <c r="AA68" s="275" t="s">
        <v>203</v>
      </c>
      <c r="AB68" s="275" t="s">
        <v>203</v>
      </c>
      <c r="AC68" s="275" t="s">
        <v>203</v>
      </c>
      <c r="AD68" s="275" t="s">
        <v>203</v>
      </c>
      <c r="AE68" s="275" t="s">
        <v>203</v>
      </c>
      <c r="AF68" s="275" t="s">
        <v>203</v>
      </c>
      <c r="AG68" s="275" t="s">
        <v>203</v>
      </c>
      <c r="AH68" s="275" t="s">
        <v>203</v>
      </c>
      <c r="AI68" s="275" t="s">
        <v>203</v>
      </c>
      <c r="AJ68" s="275" t="s">
        <v>203</v>
      </c>
      <c r="AK68" s="275" t="s">
        <v>203</v>
      </c>
      <c r="AL68" s="275" t="s">
        <v>203</v>
      </c>
    </row>
    <row r="69" spans="1:1961" ht="32" hidden="1" outlineLevel="1">
      <c r="A69" s="6" t="s">
        <v>112</v>
      </c>
      <c r="B69" s="271" t="s">
        <v>113</v>
      </c>
      <c r="C69" s="275" t="s">
        <v>203</v>
      </c>
      <c r="D69" s="275" t="s">
        <v>203</v>
      </c>
      <c r="E69" s="275" t="s">
        <v>203</v>
      </c>
      <c r="F69" s="275" t="s">
        <v>203</v>
      </c>
      <c r="G69" s="275" t="s">
        <v>203</v>
      </c>
      <c r="H69" s="275" t="s">
        <v>203</v>
      </c>
      <c r="I69" s="275" t="s">
        <v>203</v>
      </c>
      <c r="J69" s="275" t="s">
        <v>203</v>
      </c>
      <c r="K69" s="275" t="s">
        <v>203</v>
      </c>
      <c r="L69" s="275" t="s">
        <v>203</v>
      </c>
      <c r="M69" s="275" t="s">
        <v>203</v>
      </c>
      <c r="N69" s="275" t="s">
        <v>203</v>
      </c>
      <c r="O69" s="275" t="s">
        <v>203</v>
      </c>
      <c r="P69" s="275" t="s">
        <v>203</v>
      </c>
      <c r="Q69" s="275" t="s">
        <v>203</v>
      </c>
      <c r="R69" s="275" t="s">
        <v>203</v>
      </c>
      <c r="S69" s="275" t="s">
        <v>203</v>
      </c>
      <c r="T69" s="275" t="s">
        <v>203</v>
      </c>
      <c r="U69" s="275" t="s">
        <v>203</v>
      </c>
      <c r="V69" s="275" t="s">
        <v>203</v>
      </c>
      <c r="W69" s="275" t="s">
        <v>203</v>
      </c>
      <c r="X69" s="275" t="s">
        <v>203</v>
      </c>
      <c r="Y69" s="275" t="s">
        <v>203</v>
      </c>
      <c r="Z69" s="275" t="s">
        <v>203</v>
      </c>
      <c r="AA69" s="275" t="s">
        <v>203</v>
      </c>
      <c r="AB69" s="275" t="s">
        <v>203</v>
      </c>
      <c r="AC69" s="275" t="s">
        <v>203</v>
      </c>
      <c r="AD69" s="275" t="s">
        <v>203</v>
      </c>
      <c r="AE69" s="275" t="s">
        <v>203</v>
      </c>
      <c r="AF69" s="275" t="s">
        <v>203</v>
      </c>
      <c r="AG69" s="275" t="s">
        <v>203</v>
      </c>
      <c r="AH69" s="275" t="s">
        <v>203</v>
      </c>
      <c r="AI69" s="275" t="s">
        <v>203</v>
      </c>
      <c r="AJ69" s="275" t="s">
        <v>203</v>
      </c>
      <c r="AK69" s="275" t="s">
        <v>203</v>
      </c>
      <c r="AL69" s="275" t="s">
        <v>203</v>
      </c>
    </row>
    <row r="70" spans="1:1961" ht="48" hidden="1" outlineLevel="1">
      <c r="A70" s="6" t="s">
        <v>114</v>
      </c>
      <c r="B70" s="271" t="s">
        <v>115</v>
      </c>
      <c r="C70" s="275" t="s">
        <v>203</v>
      </c>
      <c r="D70" s="275" t="s">
        <v>203</v>
      </c>
      <c r="E70" s="275" t="s">
        <v>203</v>
      </c>
      <c r="F70" s="275" t="s">
        <v>203</v>
      </c>
      <c r="G70" s="275" t="s">
        <v>203</v>
      </c>
      <c r="H70" s="275" t="s">
        <v>203</v>
      </c>
      <c r="I70" s="275" t="s">
        <v>203</v>
      </c>
      <c r="J70" s="275" t="s">
        <v>203</v>
      </c>
      <c r="K70" s="275" t="s">
        <v>203</v>
      </c>
      <c r="L70" s="275" t="s">
        <v>203</v>
      </c>
      <c r="M70" s="275" t="s">
        <v>203</v>
      </c>
      <c r="N70" s="275" t="s">
        <v>203</v>
      </c>
      <c r="O70" s="275" t="s">
        <v>203</v>
      </c>
      <c r="P70" s="275" t="s">
        <v>203</v>
      </c>
      <c r="Q70" s="275" t="s">
        <v>203</v>
      </c>
      <c r="R70" s="275" t="s">
        <v>203</v>
      </c>
      <c r="S70" s="275" t="s">
        <v>203</v>
      </c>
      <c r="T70" s="275" t="s">
        <v>203</v>
      </c>
      <c r="U70" s="275" t="s">
        <v>203</v>
      </c>
      <c r="V70" s="275" t="s">
        <v>203</v>
      </c>
      <c r="W70" s="275" t="s">
        <v>203</v>
      </c>
      <c r="X70" s="275" t="s">
        <v>203</v>
      </c>
      <c r="Y70" s="275" t="s">
        <v>203</v>
      </c>
      <c r="Z70" s="275" t="s">
        <v>203</v>
      </c>
      <c r="AA70" s="275" t="s">
        <v>203</v>
      </c>
      <c r="AB70" s="275" t="s">
        <v>203</v>
      </c>
      <c r="AC70" s="275" t="s">
        <v>203</v>
      </c>
      <c r="AD70" s="275" t="s">
        <v>203</v>
      </c>
      <c r="AE70" s="275" t="s">
        <v>203</v>
      </c>
      <c r="AF70" s="275" t="s">
        <v>203</v>
      </c>
      <c r="AG70" s="275" t="s">
        <v>203</v>
      </c>
      <c r="AH70" s="275" t="s">
        <v>203</v>
      </c>
      <c r="AI70" s="275" t="s">
        <v>203</v>
      </c>
      <c r="AJ70" s="275" t="s">
        <v>203</v>
      </c>
      <c r="AK70" s="275" t="s">
        <v>203</v>
      </c>
      <c r="AL70" s="275" t="s">
        <v>203</v>
      </c>
    </row>
    <row r="71" spans="1:1961" ht="32" hidden="1" outlineLevel="1">
      <c r="A71" s="6" t="s">
        <v>116</v>
      </c>
      <c r="B71" s="271" t="s">
        <v>117</v>
      </c>
      <c r="C71" s="275" t="s">
        <v>203</v>
      </c>
      <c r="D71" s="275" t="s">
        <v>203</v>
      </c>
      <c r="E71" s="275" t="s">
        <v>203</v>
      </c>
      <c r="F71" s="275" t="s">
        <v>203</v>
      </c>
      <c r="G71" s="275" t="s">
        <v>203</v>
      </c>
      <c r="H71" s="275" t="s">
        <v>203</v>
      </c>
      <c r="I71" s="275" t="s">
        <v>203</v>
      </c>
      <c r="J71" s="275" t="s">
        <v>203</v>
      </c>
      <c r="K71" s="275" t="s">
        <v>203</v>
      </c>
      <c r="L71" s="275" t="s">
        <v>203</v>
      </c>
      <c r="M71" s="275" t="s">
        <v>203</v>
      </c>
      <c r="N71" s="275" t="s">
        <v>203</v>
      </c>
      <c r="O71" s="275" t="s">
        <v>203</v>
      </c>
      <c r="P71" s="275" t="s">
        <v>203</v>
      </c>
      <c r="Q71" s="275" t="s">
        <v>203</v>
      </c>
      <c r="R71" s="275" t="s">
        <v>203</v>
      </c>
      <c r="S71" s="275" t="s">
        <v>203</v>
      </c>
      <c r="T71" s="275" t="s">
        <v>203</v>
      </c>
      <c r="U71" s="275" t="s">
        <v>203</v>
      </c>
      <c r="V71" s="275" t="s">
        <v>203</v>
      </c>
      <c r="W71" s="275" t="s">
        <v>203</v>
      </c>
      <c r="X71" s="275" t="s">
        <v>203</v>
      </c>
      <c r="Y71" s="275" t="s">
        <v>203</v>
      </c>
      <c r="Z71" s="275" t="s">
        <v>203</v>
      </c>
      <c r="AA71" s="275" t="s">
        <v>203</v>
      </c>
      <c r="AB71" s="275" t="s">
        <v>203</v>
      </c>
      <c r="AC71" s="275" t="s">
        <v>203</v>
      </c>
      <c r="AD71" s="275" t="s">
        <v>203</v>
      </c>
      <c r="AE71" s="275" t="s">
        <v>203</v>
      </c>
      <c r="AF71" s="275" t="s">
        <v>203</v>
      </c>
      <c r="AG71" s="275" t="s">
        <v>203</v>
      </c>
      <c r="AH71" s="275" t="s">
        <v>203</v>
      </c>
      <c r="AI71" s="275" t="s">
        <v>203</v>
      </c>
      <c r="AJ71" s="275" t="s">
        <v>203</v>
      </c>
      <c r="AK71" s="275" t="s">
        <v>203</v>
      </c>
      <c r="AL71" s="275" t="s">
        <v>203</v>
      </c>
    </row>
    <row r="72" spans="1:1961" ht="32" hidden="1" outlineLevel="1">
      <c r="A72" s="6" t="s">
        <v>118</v>
      </c>
      <c r="B72" s="271" t="s">
        <v>119</v>
      </c>
      <c r="C72" s="275" t="s">
        <v>203</v>
      </c>
      <c r="D72" s="275" t="s">
        <v>203</v>
      </c>
      <c r="E72" s="275" t="s">
        <v>203</v>
      </c>
      <c r="F72" s="275" t="s">
        <v>203</v>
      </c>
      <c r="G72" s="275" t="s">
        <v>203</v>
      </c>
      <c r="H72" s="275" t="s">
        <v>203</v>
      </c>
      <c r="I72" s="275" t="s">
        <v>203</v>
      </c>
      <c r="J72" s="275" t="s">
        <v>203</v>
      </c>
      <c r="K72" s="275" t="s">
        <v>203</v>
      </c>
      <c r="L72" s="275" t="s">
        <v>203</v>
      </c>
      <c r="M72" s="275" t="s">
        <v>203</v>
      </c>
      <c r="N72" s="275" t="s">
        <v>203</v>
      </c>
      <c r="O72" s="275" t="s">
        <v>203</v>
      </c>
      <c r="P72" s="275" t="s">
        <v>203</v>
      </c>
      <c r="Q72" s="275" t="s">
        <v>203</v>
      </c>
      <c r="R72" s="275" t="s">
        <v>203</v>
      </c>
      <c r="S72" s="275" t="s">
        <v>203</v>
      </c>
      <c r="T72" s="275" t="s">
        <v>203</v>
      </c>
      <c r="U72" s="275" t="s">
        <v>203</v>
      </c>
      <c r="V72" s="275" t="s">
        <v>203</v>
      </c>
      <c r="W72" s="275" t="s">
        <v>203</v>
      </c>
      <c r="X72" s="275" t="s">
        <v>203</v>
      </c>
      <c r="Y72" s="275" t="s">
        <v>203</v>
      </c>
      <c r="Z72" s="275" t="s">
        <v>203</v>
      </c>
      <c r="AA72" s="275" t="s">
        <v>203</v>
      </c>
      <c r="AB72" s="275" t="s">
        <v>203</v>
      </c>
      <c r="AC72" s="275" t="s">
        <v>203</v>
      </c>
      <c r="AD72" s="275" t="s">
        <v>203</v>
      </c>
      <c r="AE72" s="275" t="s">
        <v>203</v>
      </c>
      <c r="AF72" s="275" t="s">
        <v>203</v>
      </c>
      <c r="AG72" s="275" t="s">
        <v>203</v>
      </c>
      <c r="AH72" s="275" t="s">
        <v>203</v>
      </c>
      <c r="AI72" s="275" t="s">
        <v>203</v>
      </c>
      <c r="AJ72" s="275" t="s">
        <v>203</v>
      </c>
      <c r="AK72" s="275" t="s">
        <v>203</v>
      </c>
      <c r="AL72" s="275" t="s">
        <v>203</v>
      </c>
    </row>
    <row r="73" spans="1:1961" s="30" customFormat="1" ht="32" collapsed="1">
      <c r="A73" s="6" t="s">
        <v>673</v>
      </c>
      <c r="B73" s="282" t="s">
        <v>120</v>
      </c>
      <c r="C73" s="201" t="s">
        <v>203</v>
      </c>
      <c r="D73" s="201">
        <f>D74</f>
        <v>0</v>
      </c>
      <c r="E73" s="201">
        <f>E74</f>
        <v>0</v>
      </c>
      <c r="F73" s="201">
        <f t="shared" ref="F73:J73" si="30">F74</f>
        <v>0</v>
      </c>
      <c r="G73" s="201">
        <f t="shared" si="30"/>
        <v>0</v>
      </c>
      <c r="H73" s="201">
        <f t="shared" si="30"/>
        <v>0</v>
      </c>
      <c r="I73" s="201">
        <f t="shared" si="30"/>
        <v>0</v>
      </c>
      <c r="J73" s="201">
        <f t="shared" si="30"/>
        <v>0</v>
      </c>
      <c r="K73" s="201" t="s">
        <v>203</v>
      </c>
      <c r="L73" s="201">
        <f>L74</f>
        <v>0</v>
      </c>
      <c r="M73" s="201">
        <f t="shared" ref="M73:Q73" si="31">M74</f>
        <v>0</v>
      </c>
      <c r="N73" s="201">
        <f t="shared" si="31"/>
        <v>0</v>
      </c>
      <c r="O73" s="201">
        <f t="shared" si="31"/>
        <v>0</v>
      </c>
      <c r="P73" s="201">
        <f t="shared" si="31"/>
        <v>0</v>
      </c>
      <c r="Q73" s="201">
        <f t="shared" si="31"/>
        <v>0</v>
      </c>
      <c r="R73" s="201" t="s">
        <v>203</v>
      </c>
      <c r="S73" s="201">
        <f>S74</f>
        <v>0</v>
      </c>
      <c r="T73" s="201">
        <f t="shared" ref="T73:X73" si="32">T74</f>
        <v>0</v>
      </c>
      <c r="U73" s="201">
        <f t="shared" si="32"/>
        <v>0</v>
      </c>
      <c r="V73" s="201">
        <f t="shared" si="32"/>
        <v>0</v>
      </c>
      <c r="W73" s="201">
        <f t="shared" si="32"/>
        <v>0</v>
      </c>
      <c r="X73" s="201">
        <f t="shared" si="32"/>
        <v>0</v>
      </c>
      <c r="Y73" s="201" t="s">
        <v>203</v>
      </c>
      <c r="Z73" s="201">
        <f>Z74</f>
        <v>0</v>
      </c>
      <c r="AA73" s="201">
        <f t="shared" ref="AA73:AE73" si="33">AA74</f>
        <v>0</v>
      </c>
      <c r="AB73" s="201">
        <f t="shared" si="33"/>
        <v>0</v>
      </c>
      <c r="AC73" s="201">
        <f t="shared" si="33"/>
        <v>0</v>
      </c>
      <c r="AD73" s="201">
        <f t="shared" si="33"/>
        <v>0</v>
      </c>
      <c r="AE73" s="201">
        <f t="shared" si="33"/>
        <v>0</v>
      </c>
      <c r="AF73" s="201" t="s">
        <v>203</v>
      </c>
      <c r="AG73" s="201">
        <f>AG74</f>
        <v>0</v>
      </c>
      <c r="AH73" s="201">
        <f t="shared" ref="AH73:AL73" si="34">AH74</f>
        <v>0</v>
      </c>
      <c r="AI73" s="201">
        <f t="shared" si="34"/>
        <v>0</v>
      </c>
      <c r="AJ73" s="201">
        <f t="shared" si="34"/>
        <v>0</v>
      </c>
      <c r="AK73" s="201">
        <f t="shared" si="34"/>
        <v>0</v>
      </c>
      <c r="AL73" s="201">
        <f t="shared" si="34"/>
        <v>0</v>
      </c>
    </row>
    <row r="74" spans="1:1961" s="205" customFormat="1" ht="33" customHeight="1">
      <c r="A74" s="165" t="s">
        <v>674</v>
      </c>
      <c r="B74" s="183" t="str">
        <f>'Ф 4'!B74</f>
        <v>Строительство КЛ 6кВ от КТПН-БСО ул.Снеговая 42д до КТПН-347</v>
      </c>
      <c r="C74" s="199" t="s">
        <v>203</v>
      </c>
      <c r="D74" s="199">
        <v>0</v>
      </c>
      <c r="E74" s="199">
        <v>0</v>
      </c>
      <c r="F74" s="199">
        <v>0</v>
      </c>
      <c r="G74" s="199">
        <v>0</v>
      </c>
      <c r="H74" s="199">
        <v>0</v>
      </c>
      <c r="I74" s="199">
        <v>0</v>
      </c>
      <c r="J74" s="199">
        <v>0</v>
      </c>
      <c r="K74" s="199" t="s">
        <v>203</v>
      </c>
      <c r="L74" s="199">
        <v>0</v>
      </c>
      <c r="M74" s="199">
        <v>0</v>
      </c>
      <c r="N74" s="199">
        <v>0</v>
      </c>
      <c r="O74" s="199">
        <v>0</v>
      </c>
      <c r="P74" s="199">
        <v>0</v>
      </c>
      <c r="Q74" s="199">
        <v>0</v>
      </c>
      <c r="R74" s="199" t="s">
        <v>203</v>
      </c>
      <c r="S74" s="197">
        <v>0</v>
      </c>
      <c r="T74" s="199">
        <v>0</v>
      </c>
      <c r="U74" s="199">
        <v>0</v>
      </c>
      <c r="V74" s="199">
        <v>0</v>
      </c>
      <c r="W74" s="199">
        <v>0</v>
      </c>
      <c r="X74" s="199">
        <v>0</v>
      </c>
      <c r="Y74" s="199" t="s">
        <v>203</v>
      </c>
      <c r="Z74" s="199">
        <v>0</v>
      </c>
      <c r="AA74" s="199">
        <v>0</v>
      </c>
      <c r="AB74" s="199">
        <v>0</v>
      </c>
      <c r="AC74" s="199">
        <v>0</v>
      </c>
      <c r="AD74" s="199">
        <v>0</v>
      </c>
      <c r="AE74" s="199">
        <v>0</v>
      </c>
      <c r="AF74" s="199" t="s">
        <v>203</v>
      </c>
      <c r="AG74" s="197">
        <f>E74+L74+S74+Z74</f>
        <v>0</v>
      </c>
      <c r="AH74" s="197">
        <f t="shared" ref="AH74:AL74" si="35">F74+M74+T74+AA74</f>
        <v>0</v>
      </c>
      <c r="AI74" s="197">
        <f t="shared" si="35"/>
        <v>0</v>
      </c>
      <c r="AJ74" s="197">
        <f t="shared" si="35"/>
        <v>0</v>
      </c>
      <c r="AK74" s="197">
        <f t="shared" si="35"/>
        <v>0</v>
      </c>
      <c r="AL74" s="197">
        <f t="shared" si="35"/>
        <v>0</v>
      </c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  <c r="AMK74" s="50"/>
      <c r="AML74" s="50"/>
      <c r="AMM74" s="50"/>
      <c r="AMN74" s="50"/>
      <c r="AMO74" s="50"/>
      <c r="AMP74" s="50"/>
      <c r="AMQ74" s="50"/>
      <c r="AMR74" s="50"/>
      <c r="AMS74" s="50"/>
      <c r="AMT74" s="50"/>
      <c r="AMU74" s="50"/>
      <c r="AMV74" s="50"/>
      <c r="AMW74" s="50"/>
      <c r="AMX74" s="50"/>
      <c r="AMY74" s="50"/>
      <c r="AMZ74" s="50"/>
      <c r="ANA74" s="50"/>
      <c r="ANB74" s="50"/>
      <c r="ANC74" s="50"/>
      <c r="AND74" s="50"/>
      <c r="ANE74" s="50"/>
      <c r="ANF74" s="50"/>
      <c r="ANG74" s="50"/>
      <c r="ANH74" s="50"/>
      <c r="ANI74" s="50"/>
      <c r="ANJ74" s="50"/>
      <c r="ANK74" s="50"/>
      <c r="ANL74" s="50"/>
      <c r="ANM74" s="50"/>
      <c r="ANN74" s="50"/>
      <c r="ANO74" s="50"/>
      <c r="ANP74" s="50"/>
      <c r="ANQ74" s="50"/>
      <c r="ANR74" s="50"/>
      <c r="ANS74" s="50"/>
      <c r="ANT74" s="50"/>
      <c r="ANU74" s="50"/>
      <c r="ANV74" s="50"/>
      <c r="ANW74" s="50"/>
      <c r="ANX74" s="50"/>
      <c r="ANY74" s="50"/>
      <c r="ANZ74" s="50"/>
      <c r="AOA74" s="50"/>
      <c r="AOB74" s="50"/>
      <c r="AOC74" s="50"/>
      <c r="AOD74" s="50"/>
      <c r="AOE74" s="50"/>
      <c r="AOF74" s="50"/>
      <c r="AOG74" s="50"/>
      <c r="AOH74" s="50"/>
      <c r="AOI74" s="50"/>
      <c r="AOJ74" s="50"/>
      <c r="AOK74" s="50"/>
      <c r="AOL74" s="50"/>
      <c r="AOM74" s="50"/>
      <c r="AON74" s="50"/>
      <c r="AOO74" s="50"/>
      <c r="AOP74" s="50"/>
      <c r="AOQ74" s="50"/>
      <c r="AOR74" s="50"/>
      <c r="AOS74" s="50"/>
      <c r="AOT74" s="50"/>
      <c r="AOU74" s="50"/>
      <c r="AOV74" s="50"/>
      <c r="AOW74" s="50"/>
      <c r="AOX74" s="50"/>
      <c r="AOY74" s="50"/>
      <c r="AOZ74" s="50"/>
      <c r="APA74" s="50"/>
      <c r="APB74" s="50"/>
      <c r="APC74" s="50"/>
      <c r="APD74" s="50"/>
      <c r="APE74" s="50"/>
      <c r="APF74" s="50"/>
      <c r="APG74" s="50"/>
      <c r="APH74" s="50"/>
      <c r="API74" s="50"/>
      <c r="APJ74" s="50"/>
      <c r="APK74" s="50"/>
      <c r="APL74" s="50"/>
      <c r="APM74" s="50"/>
      <c r="APN74" s="50"/>
      <c r="APO74" s="50"/>
      <c r="APP74" s="50"/>
      <c r="APQ74" s="50"/>
      <c r="APR74" s="50"/>
      <c r="APS74" s="50"/>
      <c r="APT74" s="50"/>
      <c r="APU74" s="50"/>
      <c r="APV74" s="50"/>
      <c r="APW74" s="50"/>
      <c r="APX74" s="50"/>
      <c r="APY74" s="50"/>
      <c r="APZ74" s="50"/>
      <c r="AQA74" s="50"/>
      <c r="AQB74" s="50"/>
      <c r="AQC74" s="50"/>
      <c r="AQD74" s="50"/>
      <c r="AQE74" s="50"/>
      <c r="AQF74" s="50"/>
      <c r="AQG74" s="50"/>
      <c r="AQH74" s="50"/>
      <c r="AQI74" s="50"/>
      <c r="AQJ74" s="50"/>
      <c r="AQK74" s="50"/>
      <c r="AQL74" s="50"/>
      <c r="AQM74" s="50"/>
      <c r="AQN74" s="50"/>
      <c r="AQO74" s="50"/>
      <c r="AQP74" s="50"/>
      <c r="AQQ74" s="50"/>
      <c r="AQR74" s="50"/>
      <c r="AQS74" s="50"/>
      <c r="AQT74" s="50"/>
      <c r="AQU74" s="50"/>
      <c r="AQV74" s="50"/>
      <c r="AQW74" s="50"/>
      <c r="AQX74" s="50"/>
      <c r="AQY74" s="50"/>
      <c r="AQZ74" s="50"/>
      <c r="ARA74" s="50"/>
      <c r="ARB74" s="50"/>
      <c r="ARC74" s="50"/>
      <c r="ARD74" s="50"/>
      <c r="ARE74" s="50"/>
      <c r="ARF74" s="50"/>
      <c r="ARG74" s="50"/>
      <c r="ARH74" s="50"/>
      <c r="ARI74" s="50"/>
      <c r="ARJ74" s="50"/>
      <c r="ARK74" s="50"/>
      <c r="ARL74" s="50"/>
      <c r="ARM74" s="50"/>
      <c r="ARN74" s="50"/>
      <c r="ARO74" s="50"/>
      <c r="ARP74" s="50"/>
      <c r="ARQ74" s="50"/>
      <c r="ARR74" s="50"/>
      <c r="ARS74" s="50"/>
      <c r="ART74" s="50"/>
      <c r="ARU74" s="50"/>
      <c r="ARV74" s="50"/>
      <c r="ARW74" s="50"/>
      <c r="ARX74" s="50"/>
      <c r="ARY74" s="50"/>
      <c r="ARZ74" s="50"/>
      <c r="ASA74" s="50"/>
      <c r="ASB74" s="50"/>
      <c r="ASC74" s="50"/>
      <c r="ASD74" s="50"/>
      <c r="ASE74" s="50"/>
      <c r="ASF74" s="50"/>
      <c r="ASG74" s="50"/>
      <c r="ASH74" s="50"/>
      <c r="ASI74" s="50"/>
      <c r="ASJ74" s="50"/>
      <c r="ASK74" s="50"/>
      <c r="ASL74" s="50"/>
      <c r="ASM74" s="50"/>
      <c r="ASN74" s="50"/>
      <c r="ASO74" s="50"/>
      <c r="ASP74" s="50"/>
      <c r="ASQ74" s="50"/>
      <c r="ASR74" s="50"/>
      <c r="ASS74" s="50"/>
      <c r="AST74" s="50"/>
      <c r="ASU74" s="50"/>
      <c r="ASV74" s="50"/>
      <c r="ASW74" s="50"/>
      <c r="ASX74" s="50"/>
      <c r="ASY74" s="50"/>
      <c r="ASZ74" s="50"/>
      <c r="ATA74" s="50"/>
      <c r="ATB74" s="50"/>
      <c r="ATC74" s="50"/>
      <c r="ATD74" s="50"/>
      <c r="ATE74" s="50"/>
      <c r="ATF74" s="50"/>
      <c r="ATG74" s="50"/>
      <c r="ATH74" s="50"/>
      <c r="ATI74" s="50"/>
      <c r="ATJ74" s="50"/>
      <c r="ATK74" s="50"/>
      <c r="ATL74" s="50"/>
      <c r="ATM74" s="50"/>
      <c r="ATN74" s="50"/>
      <c r="ATO74" s="50"/>
      <c r="ATP74" s="50"/>
      <c r="ATQ74" s="50"/>
      <c r="ATR74" s="50"/>
      <c r="ATS74" s="50"/>
      <c r="ATT74" s="50"/>
      <c r="ATU74" s="50"/>
      <c r="ATV74" s="50"/>
      <c r="ATW74" s="50"/>
      <c r="ATX74" s="50"/>
      <c r="ATY74" s="50"/>
      <c r="ATZ74" s="50"/>
      <c r="AUA74" s="50"/>
      <c r="AUB74" s="50"/>
      <c r="AUC74" s="50"/>
      <c r="AUD74" s="50"/>
      <c r="AUE74" s="50"/>
      <c r="AUF74" s="50"/>
      <c r="AUG74" s="50"/>
      <c r="AUH74" s="50"/>
      <c r="AUI74" s="50"/>
      <c r="AUJ74" s="50"/>
      <c r="AUK74" s="50"/>
      <c r="AUL74" s="50"/>
      <c r="AUM74" s="50"/>
      <c r="AUN74" s="50"/>
      <c r="AUO74" s="50"/>
      <c r="AUP74" s="50"/>
      <c r="AUQ74" s="50"/>
      <c r="AUR74" s="50"/>
      <c r="AUS74" s="50"/>
      <c r="AUT74" s="50"/>
      <c r="AUU74" s="50"/>
      <c r="AUV74" s="50"/>
      <c r="AUW74" s="50"/>
      <c r="AUX74" s="50"/>
      <c r="AUY74" s="50"/>
      <c r="AUZ74" s="50"/>
      <c r="AVA74" s="50"/>
      <c r="AVB74" s="50"/>
      <c r="AVC74" s="50"/>
      <c r="AVD74" s="50"/>
      <c r="AVE74" s="50"/>
      <c r="AVF74" s="50"/>
      <c r="AVG74" s="50"/>
      <c r="AVH74" s="50"/>
      <c r="AVI74" s="50"/>
      <c r="AVJ74" s="50"/>
      <c r="AVK74" s="50"/>
      <c r="AVL74" s="50"/>
      <c r="AVM74" s="50"/>
      <c r="AVN74" s="50"/>
      <c r="AVO74" s="50"/>
      <c r="AVP74" s="50"/>
      <c r="AVQ74" s="50"/>
      <c r="AVR74" s="50"/>
      <c r="AVS74" s="50"/>
      <c r="AVT74" s="50"/>
      <c r="AVU74" s="50"/>
      <c r="AVV74" s="50"/>
      <c r="AVW74" s="50"/>
      <c r="AVX74" s="50"/>
      <c r="AVY74" s="50"/>
      <c r="AVZ74" s="50"/>
      <c r="AWA74" s="50"/>
      <c r="AWB74" s="50"/>
      <c r="AWC74" s="50"/>
      <c r="AWD74" s="50"/>
      <c r="AWE74" s="50"/>
      <c r="AWF74" s="50"/>
      <c r="AWG74" s="50"/>
      <c r="AWH74" s="50"/>
      <c r="AWI74" s="50"/>
      <c r="AWJ74" s="50"/>
      <c r="AWK74" s="50"/>
      <c r="AWL74" s="50"/>
      <c r="AWM74" s="50"/>
      <c r="AWN74" s="50"/>
      <c r="AWO74" s="50"/>
      <c r="AWP74" s="50"/>
      <c r="AWQ74" s="50"/>
      <c r="AWR74" s="50"/>
      <c r="AWS74" s="50"/>
      <c r="AWT74" s="50"/>
      <c r="AWU74" s="50"/>
      <c r="AWV74" s="50"/>
      <c r="AWW74" s="50"/>
      <c r="AWX74" s="50"/>
      <c r="AWY74" s="50"/>
      <c r="AWZ74" s="50"/>
      <c r="AXA74" s="50"/>
      <c r="AXB74" s="50"/>
      <c r="AXC74" s="50"/>
      <c r="AXD74" s="50"/>
      <c r="AXE74" s="50"/>
      <c r="AXF74" s="50"/>
      <c r="AXG74" s="50"/>
      <c r="AXH74" s="50"/>
      <c r="AXI74" s="50"/>
      <c r="AXJ74" s="50"/>
      <c r="AXK74" s="50"/>
      <c r="AXL74" s="50"/>
      <c r="AXM74" s="50"/>
      <c r="AXN74" s="50"/>
      <c r="AXO74" s="50"/>
      <c r="AXP74" s="50"/>
      <c r="AXQ74" s="50"/>
      <c r="AXR74" s="50"/>
      <c r="AXS74" s="50"/>
      <c r="AXT74" s="50"/>
      <c r="AXU74" s="50"/>
      <c r="AXV74" s="50"/>
      <c r="AXW74" s="50"/>
      <c r="AXX74" s="50"/>
      <c r="AXY74" s="50"/>
      <c r="AXZ74" s="50"/>
      <c r="AYA74" s="50"/>
      <c r="AYB74" s="50"/>
      <c r="AYC74" s="50"/>
      <c r="AYD74" s="50"/>
      <c r="AYE74" s="50"/>
      <c r="AYF74" s="50"/>
      <c r="AYG74" s="50"/>
      <c r="AYH74" s="50"/>
      <c r="AYI74" s="50"/>
      <c r="AYJ74" s="50"/>
      <c r="AYK74" s="50"/>
      <c r="AYL74" s="50"/>
      <c r="AYM74" s="50"/>
      <c r="AYN74" s="50"/>
      <c r="AYO74" s="50"/>
      <c r="AYP74" s="50"/>
      <c r="AYQ74" s="50"/>
      <c r="AYR74" s="50"/>
      <c r="AYS74" s="50"/>
      <c r="AYT74" s="50"/>
      <c r="AYU74" s="50"/>
      <c r="AYV74" s="50"/>
      <c r="AYW74" s="50"/>
      <c r="AYX74" s="50"/>
      <c r="AYY74" s="50"/>
      <c r="AYZ74" s="50"/>
      <c r="AZA74" s="50"/>
      <c r="AZB74" s="50"/>
      <c r="AZC74" s="50"/>
      <c r="AZD74" s="50"/>
      <c r="AZE74" s="50"/>
      <c r="AZF74" s="50"/>
      <c r="AZG74" s="50"/>
      <c r="AZH74" s="50"/>
      <c r="AZI74" s="50"/>
      <c r="AZJ74" s="50"/>
      <c r="AZK74" s="50"/>
      <c r="AZL74" s="50"/>
      <c r="AZM74" s="50"/>
      <c r="AZN74" s="50"/>
      <c r="AZO74" s="50"/>
      <c r="AZP74" s="50"/>
      <c r="AZQ74" s="50"/>
      <c r="AZR74" s="50"/>
      <c r="AZS74" s="50"/>
      <c r="AZT74" s="50"/>
      <c r="AZU74" s="50"/>
      <c r="AZV74" s="50"/>
      <c r="AZW74" s="50"/>
      <c r="AZX74" s="50"/>
      <c r="AZY74" s="50"/>
      <c r="AZZ74" s="50"/>
      <c r="BAA74" s="50"/>
      <c r="BAB74" s="50"/>
      <c r="BAC74" s="50"/>
      <c r="BAD74" s="50"/>
      <c r="BAE74" s="50"/>
      <c r="BAF74" s="50"/>
      <c r="BAG74" s="50"/>
      <c r="BAH74" s="50"/>
      <c r="BAI74" s="50"/>
      <c r="BAJ74" s="50"/>
      <c r="BAK74" s="50"/>
      <c r="BAL74" s="50"/>
      <c r="BAM74" s="50"/>
      <c r="BAN74" s="50"/>
      <c r="BAO74" s="50"/>
      <c r="BAP74" s="50"/>
      <c r="BAQ74" s="50"/>
      <c r="BAR74" s="50"/>
      <c r="BAS74" s="50"/>
      <c r="BAT74" s="50"/>
      <c r="BAU74" s="50"/>
      <c r="BAV74" s="50"/>
      <c r="BAW74" s="50"/>
      <c r="BAX74" s="50"/>
      <c r="BAY74" s="50"/>
      <c r="BAZ74" s="50"/>
      <c r="BBA74" s="50"/>
      <c r="BBB74" s="50"/>
      <c r="BBC74" s="50"/>
      <c r="BBD74" s="50"/>
      <c r="BBE74" s="50"/>
      <c r="BBF74" s="50"/>
      <c r="BBG74" s="50"/>
      <c r="BBH74" s="50"/>
      <c r="BBI74" s="50"/>
      <c r="BBJ74" s="50"/>
      <c r="BBK74" s="50"/>
      <c r="BBL74" s="50"/>
      <c r="BBM74" s="50"/>
      <c r="BBN74" s="50"/>
      <c r="BBO74" s="50"/>
      <c r="BBP74" s="50"/>
      <c r="BBQ74" s="50"/>
      <c r="BBR74" s="50"/>
      <c r="BBS74" s="50"/>
      <c r="BBT74" s="50"/>
      <c r="BBU74" s="50"/>
      <c r="BBV74" s="50"/>
      <c r="BBW74" s="50"/>
      <c r="BBX74" s="50"/>
      <c r="BBY74" s="50"/>
      <c r="BBZ74" s="50"/>
      <c r="BCA74" s="50"/>
      <c r="BCB74" s="50"/>
      <c r="BCC74" s="50"/>
      <c r="BCD74" s="50"/>
      <c r="BCE74" s="50"/>
      <c r="BCF74" s="50"/>
      <c r="BCG74" s="50"/>
      <c r="BCH74" s="50"/>
      <c r="BCI74" s="50"/>
      <c r="BCJ74" s="50"/>
      <c r="BCK74" s="50"/>
      <c r="BCL74" s="50"/>
      <c r="BCM74" s="50"/>
      <c r="BCN74" s="50"/>
      <c r="BCO74" s="50"/>
      <c r="BCP74" s="50"/>
      <c r="BCQ74" s="50"/>
      <c r="BCR74" s="50"/>
      <c r="BCS74" s="50"/>
      <c r="BCT74" s="50"/>
      <c r="BCU74" s="50"/>
      <c r="BCV74" s="50"/>
      <c r="BCW74" s="50"/>
      <c r="BCX74" s="50"/>
      <c r="BCY74" s="50"/>
      <c r="BCZ74" s="50"/>
      <c r="BDA74" s="50"/>
      <c r="BDB74" s="50"/>
      <c r="BDC74" s="50"/>
      <c r="BDD74" s="50"/>
      <c r="BDE74" s="50"/>
      <c r="BDF74" s="50"/>
      <c r="BDG74" s="50"/>
      <c r="BDH74" s="50"/>
      <c r="BDI74" s="50"/>
      <c r="BDJ74" s="50"/>
      <c r="BDK74" s="50"/>
      <c r="BDL74" s="50"/>
      <c r="BDM74" s="50"/>
      <c r="BDN74" s="50"/>
      <c r="BDO74" s="50"/>
      <c r="BDP74" s="50"/>
      <c r="BDQ74" s="50"/>
      <c r="BDR74" s="50"/>
      <c r="BDS74" s="50"/>
      <c r="BDT74" s="50"/>
      <c r="BDU74" s="50"/>
      <c r="BDV74" s="50"/>
      <c r="BDW74" s="50"/>
      <c r="BDX74" s="50"/>
      <c r="BDY74" s="50"/>
      <c r="BDZ74" s="50"/>
      <c r="BEA74" s="50"/>
      <c r="BEB74" s="50"/>
      <c r="BEC74" s="50"/>
      <c r="BED74" s="50"/>
      <c r="BEE74" s="50"/>
      <c r="BEF74" s="50"/>
      <c r="BEG74" s="50"/>
      <c r="BEH74" s="50"/>
      <c r="BEI74" s="50"/>
      <c r="BEJ74" s="50"/>
      <c r="BEK74" s="50"/>
      <c r="BEL74" s="50"/>
      <c r="BEM74" s="50"/>
      <c r="BEN74" s="50"/>
      <c r="BEO74" s="50"/>
      <c r="BEP74" s="50"/>
      <c r="BEQ74" s="50"/>
      <c r="BER74" s="50"/>
      <c r="BES74" s="50"/>
      <c r="BET74" s="50"/>
      <c r="BEU74" s="50"/>
      <c r="BEV74" s="50"/>
      <c r="BEW74" s="50"/>
      <c r="BEX74" s="50"/>
      <c r="BEY74" s="50"/>
      <c r="BEZ74" s="50"/>
      <c r="BFA74" s="50"/>
      <c r="BFB74" s="50"/>
      <c r="BFC74" s="50"/>
      <c r="BFD74" s="50"/>
      <c r="BFE74" s="50"/>
      <c r="BFF74" s="50"/>
      <c r="BFG74" s="50"/>
      <c r="BFH74" s="50"/>
      <c r="BFI74" s="50"/>
      <c r="BFJ74" s="50"/>
      <c r="BFK74" s="50"/>
      <c r="BFL74" s="50"/>
      <c r="BFM74" s="50"/>
      <c r="BFN74" s="50"/>
      <c r="BFO74" s="50"/>
      <c r="BFP74" s="50"/>
      <c r="BFQ74" s="50"/>
      <c r="BFR74" s="50"/>
      <c r="BFS74" s="50"/>
      <c r="BFT74" s="50"/>
      <c r="BFU74" s="50"/>
      <c r="BFV74" s="50"/>
      <c r="BFW74" s="50"/>
      <c r="BFX74" s="50"/>
      <c r="BFY74" s="50"/>
      <c r="BFZ74" s="50"/>
      <c r="BGA74" s="50"/>
      <c r="BGB74" s="50"/>
      <c r="BGC74" s="50"/>
      <c r="BGD74" s="50"/>
      <c r="BGE74" s="50"/>
      <c r="BGF74" s="50"/>
      <c r="BGG74" s="50"/>
      <c r="BGH74" s="50"/>
      <c r="BGI74" s="50"/>
      <c r="BGJ74" s="50"/>
      <c r="BGK74" s="50"/>
      <c r="BGL74" s="50"/>
      <c r="BGM74" s="50"/>
      <c r="BGN74" s="50"/>
      <c r="BGO74" s="50"/>
      <c r="BGP74" s="50"/>
      <c r="BGQ74" s="50"/>
      <c r="BGR74" s="50"/>
      <c r="BGS74" s="50"/>
      <c r="BGT74" s="50"/>
      <c r="BGU74" s="50"/>
      <c r="BGV74" s="50"/>
      <c r="BGW74" s="50"/>
      <c r="BGX74" s="50"/>
      <c r="BGY74" s="50"/>
      <c r="BGZ74" s="50"/>
      <c r="BHA74" s="50"/>
      <c r="BHB74" s="50"/>
      <c r="BHC74" s="50"/>
      <c r="BHD74" s="50"/>
      <c r="BHE74" s="50"/>
      <c r="BHF74" s="50"/>
      <c r="BHG74" s="50"/>
      <c r="BHH74" s="50"/>
      <c r="BHI74" s="50"/>
      <c r="BHJ74" s="50"/>
      <c r="BHK74" s="50"/>
      <c r="BHL74" s="50"/>
      <c r="BHM74" s="50"/>
      <c r="BHN74" s="50"/>
      <c r="BHO74" s="50"/>
      <c r="BHP74" s="50"/>
      <c r="BHQ74" s="50"/>
      <c r="BHR74" s="50"/>
      <c r="BHS74" s="50"/>
      <c r="BHT74" s="50"/>
      <c r="BHU74" s="50"/>
      <c r="BHV74" s="50"/>
      <c r="BHW74" s="50"/>
      <c r="BHX74" s="50"/>
      <c r="BHY74" s="50"/>
      <c r="BHZ74" s="50"/>
      <c r="BIA74" s="50"/>
      <c r="BIB74" s="50"/>
      <c r="BIC74" s="50"/>
      <c r="BID74" s="50"/>
      <c r="BIE74" s="50"/>
      <c r="BIF74" s="50"/>
      <c r="BIG74" s="50"/>
      <c r="BIH74" s="50"/>
      <c r="BII74" s="50"/>
      <c r="BIJ74" s="50"/>
      <c r="BIK74" s="50"/>
      <c r="BIL74" s="50"/>
      <c r="BIM74" s="50"/>
      <c r="BIN74" s="50"/>
      <c r="BIO74" s="50"/>
      <c r="BIP74" s="50"/>
      <c r="BIQ74" s="50"/>
      <c r="BIR74" s="50"/>
      <c r="BIS74" s="50"/>
      <c r="BIT74" s="50"/>
      <c r="BIU74" s="50"/>
      <c r="BIV74" s="50"/>
      <c r="BIW74" s="50"/>
      <c r="BIX74" s="50"/>
      <c r="BIY74" s="50"/>
      <c r="BIZ74" s="50"/>
      <c r="BJA74" s="50"/>
      <c r="BJB74" s="50"/>
      <c r="BJC74" s="50"/>
      <c r="BJD74" s="50"/>
      <c r="BJE74" s="50"/>
      <c r="BJF74" s="50"/>
      <c r="BJG74" s="50"/>
      <c r="BJH74" s="50"/>
      <c r="BJI74" s="50"/>
      <c r="BJJ74" s="50"/>
      <c r="BJK74" s="50"/>
      <c r="BJL74" s="50"/>
      <c r="BJM74" s="50"/>
      <c r="BJN74" s="50"/>
      <c r="BJO74" s="50"/>
      <c r="BJP74" s="50"/>
      <c r="BJQ74" s="50"/>
      <c r="BJR74" s="50"/>
      <c r="BJS74" s="50"/>
      <c r="BJT74" s="50"/>
      <c r="BJU74" s="50"/>
      <c r="BJV74" s="50"/>
      <c r="BJW74" s="50"/>
      <c r="BJX74" s="50"/>
      <c r="BJY74" s="50"/>
      <c r="BJZ74" s="50"/>
      <c r="BKA74" s="50"/>
      <c r="BKB74" s="50"/>
      <c r="BKC74" s="50"/>
      <c r="BKD74" s="50"/>
      <c r="BKE74" s="50"/>
      <c r="BKF74" s="50"/>
      <c r="BKG74" s="50"/>
      <c r="BKH74" s="50"/>
      <c r="BKI74" s="50"/>
      <c r="BKJ74" s="50"/>
      <c r="BKK74" s="50"/>
      <c r="BKL74" s="50"/>
      <c r="BKM74" s="50"/>
      <c r="BKN74" s="50"/>
      <c r="BKO74" s="50"/>
      <c r="BKP74" s="50"/>
      <c r="BKQ74" s="50"/>
      <c r="BKR74" s="50"/>
      <c r="BKS74" s="50"/>
      <c r="BKT74" s="50"/>
      <c r="BKU74" s="50"/>
      <c r="BKV74" s="50"/>
      <c r="BKW74" s="50"/>
      <c r="BKX74" s="50"/>
      <c r="BKY74" s="50"/>
      <c r="BKZ74" s="50"/>
      <c r="BLA74" s="50"/>
      <c r="BLB74" s="50"/>
      <c r="BLC74" s="50"/>
      <c r="BLD74" s="50"/>
      <c r="BLE74" s="50"/>
      <c r="BLF74" s="50"/>
      <c r="BLG74" s="50"/>
      <c r="BLH74" s="50"/>
      <c r="BLI74" s="50"/>
      <c r="BLJ74" s="50"/>
      <c r="BLK74" s="50"/>
      <c r="BLL74" s="50"/>
      <c r="BLM74" s="50"/>
      <c r="BLN74" s="50"/>
      <c r="BLO74" s="50"/>
      <c r="BLP74" s="50"/>
      <c r="BLQ74" s="50"/>
      <c r="BLR74" s="50"/>
      <c r="BLS74" s="50"/>
      <c r="BLT74" s="50"/>
      <c r="BLU74" s="50"/>
      <c r="BLV74" s="50"/>
      <c r="BLW74" s="50"/>
      <c r="BLX74" s="50"/>
      <c r="BLY74" s="50"/>
      <c r="BLZ74" s="50"/>
      <c r="BMA74" s="50"/>
      <c r="BMB74" s="50"/>
      <c r="BMC74" s="50"/>
      <c r="BMD74" s="50"/>
      <c r="BME74" s="50"/>
      <c r="BMF74" s="50"/>
      <c r="BMG74" s="50"/>
      <c r="BMH74" s="50"/>
      <c r="BMI74" s="50"/>
      <c r="BMJ74" s="50"/>
      <c r="BMK74" s="50"/>
      <c r="BML74" s="50"/>
      <c r="BMM74" s="50"/>
      <c r="BMN74" s="50"/>
      <c r="BMO74" s="50"/>
      <c r="BMP74" s="50"/>
      <c r="BMQ74" s="50"/>
      <c r="BMR74" s="50"/>
      <c r="BMS74" s="50"/>
      <c r="BMT74" s="50"/>
      <c r="BMU74" s="50"/>
      <c r="BMV74" s="50"/>
      <c r="BMW74" s="50"/>
      <c r="BMX74" s="50"/>
      <c r="BMY74" s="50"/>
      <c r="BMZ74" s="50"/>
      <c r="BNA74" s="50"/>
      <c r="BNB74" s="50"/>
      <c r="BNC74" s="50"/>
      <c r="BND74" s="50"/>
      <c r="BNE74" s="50"/>
      <c r="BNF74" s="50"/>
      <c r="BNG74" s="50"/>
      <c r="BNH74" s="50"/>
      <c r="BNI74" s="50"/>
      <c r="BNJ74" s="50"/>
      <c r="BNK74" s="50"/>
      <c r="BNL74" s="50"/>
      <c r="BNM74" s="50"/>
      <c r="BNN74" s="50"/>
      <c r="BNO74" s="50"/>
      <c r="BNP74" s="50"/>
      <c r="BNQ74" s="50"/>
      <c r="BNR74" s="50"/>
      <c r="BNS74" s="50"/>
      <c r="BNT74" s="50"/>
      <c r="BNU74" s="50"/>
      <c r="BNV74" s="50"/>
      <c r="BNW74" s="50"/>
      <c r="BNX74" s="50"/>
      <c r="BNY74" s="50"/>
      <c r="BNZ74" s="50"/>
      <c r="BOA74" s="50"/>
      <c r="BOB74" s="50"/>
      <c r="BOC74" s="50"/>
      <c r="BOD74" s="50"/>
      <c r="BOE74" s="50"/>
      <c r="BOF74" s="50"/>
      <c r="BOG74" s="50"/>
      <c r="BOH74" s="50"/>
      <c r="BOI74" s="50"/>
      <c r="BOJ74" s="50"/>
      <c r="BOK74" s="50"/>
      <c r="BOL74" s="50"/>
      <c r="BOM74" s="50"/>
      <c r="BON74" s="50"/>
      <c r="BOO74" s="50"/>
      <c r="BOP74" s="50"/>
      <c r="BOQ74" s="50"/>
      <c r="BOR74" s="50"/>
      <c r="BOS74" s="50"/>
      <c r="BOT74" s="50"/>
      <c r="BOU74" s="50"/>
      <c r="BOV74" s="50"/>
      <c r="BOW74" s="50"/>
      <c r="BOX74" s="50"/>
      <c r="BOY74" s="50"/>
      <c r="BOZ74" s="50"/>
      <c r="BPA74" s="50"/>
      <c r="BPB74" s="50"/>
      <c r="BPC74" s="50"/>
      <c r="BPD74" s="50"/>
      <c r="BPE74" s="50"/>
      <c r="BPF74" s="50"/>
      <c r="BPG74" s="50"/>
      <c r="BPH74" s="50"/>
      <c r="BPI74" s="50"/>
      <c r="BPJ74" s="50"/>
      <c r="BPK74" s="50"/>
      <c r="BPL74" s="50"/>
      <c r="BPM74" s="50"/>
      <c r="BPN74" s="50"/>
      <c r="BPO74" s="50"/>
      <c r="BPP74" s="50"/>
      <c r="BPQ74" s="50"/>
      <c r="BPR74" s="50"/>
      <c r="BPS74" s="50"/>
      <c r="BPT74" s="50"/>
      <c r="BPU74" s="50"/>
      <c r="BPV74" s="50"/>
      <c r="BPW74" s="50"/>
      <c r="BPX74" s="50"/>
      <c r="BPY74" s="50"/>
      <c r="BPZ74" s="50"/>
      <c r="BQA74" s="50"/>
      <c r="BQB74" s="50"/>
      <c r="BQC74" s="50"/>
      <c r="BQD74" s="50"/>
      <c r="BQE74" s="50"/>
      <c r="BQF74" s="50"/>
      <c r="BQG74" s="50"/>
      <c r="BQH74" s="50"/>
      <c r="BQI74" s="50"/>
      <c r="BQJ74" s="50"/>
      <c r="BQK74" s="50"/>
      <c r="BQL74" s="50"/>
      <c r="BQM74" s="50"/>
      <c r="BQN74" s="50"/>
      <c r="BQO74" s="50"/>
      <c r="BQP74" s="50"/>
      <c r="BQQ74" s="50"/>
      <c r="BQR74" s="50"/>
      <c r="BQS74" s="50"/>
      <c r="BQT74" s="50"/>
      <c r="BQU74" s="50"/>
      <c r="BQV74" s="50"/>
      <c r="BQW74" s="50"/>
      <c r="BQX74" s="50"/>
      <c r="BQY74" s="50"/>
      <c r="BQZ74" s="50"/>
      <c r="BRA74" s="50"/>
      <c r="BRB74" s="50"/>
      <c r="BRC74" s="50"/>
      <c r="BRD74" s="50"/>
      <c r="BRE74" s="50"/>
      <c r="BRF74" s="50"/>
      <c r="BRG74" s="50"/>
      <c r="BRH74" s="50"/>
      <c r="BRI74" s="50"/>
      <c r="BRJ74" s="50"/>
      <c r="BRK74" s="50"/>
      <c r="BRL74" s="50"/>
      <c r="BRM74" s="50"/>
      <c r="BRN74" s="50"/>
      <c r="BRO74" s="50"/>
      <c r="BRP74" s="50"/>
      <c r="BRQ74" s="50"/>
      <c r="BRR74" s="50"/>
      <c r="BRS74" s="50"/>
      <c r="BRT74" s="50"/>
      <c r="BRU74" s="50"/>
      <c r="BRV74" s="50"/>
      <c r="BRW74" s="50"/>
      <c r="BRX74" s="50"/>
      <c r="BRY74" s="50"/>
      <c r="BRZ74" s="50"/>
      <c r="BSA74" s="50"/>
      <c r="BSB74" s="50"/>
      <c r="BSC74" s="50"/>
      <c r="BSD74" s="50"/>
      <c r="BSE74" s="50"/>
      <c r="BSF74" s="50"/>
      <c r="BSG74" s="50"/>
      <c r="BSH74" s="50"/>
      <c r="BSI74" s="50"/>
      <c r="BSJ74" s="50"/>
      <c r="BSK74" s="50"/>
      <c r="BSL74" s="50"/>
      <c r="BSM74" s="50"/>
      <c r="BSN74" s="50"/>
      <c r="BSO74" s="50"/>
      <c r="BSP74" s="50"/>
      <c r="BSQ74" s="50"/>
      <c r="BSR74" s="50"/>
      <c r="BSS74" s="50"/>
      <c r="BST74" s="50"/>
      <c r="BSU74" s="50"/>
      <c r="BSV74" s="50"/>
      <c r="BSW74" s="50"/>
      <c r="BSX74" s="50"/>
      <c r="BSY74" s="50"/>
      <c r="BSZ74" s="50"/>
      <c r="BTA74" s="50"/>
      <c r="BTB74" s="50"/>
      <c r="BTC74" s="50"/>
      <c r="BTD74" s="50"/>
      <c r="BTE74" s="50"/>
      <c r="BTF74" s="50"/>
      <c r="BTG74" s="50"/>
      <c r="BTH74" s="50"/>
      <c r="BTI74" s="50"/>
      <c r="BTJ74" s="50"/>
      <c r="BTK74" s="50"/>
      <c r="BTL74" s="50"/>
      <c r="BTM74" s="50"/>
      <c r="BTN74" s="50"/>
      <c r="BTO74" s="50"/>
      <c r="BTP74" s="50"/>
      <c r="BTQ74" s="50"/>
      <c r="BTR74" s="50"/>
      <c r="BTS74" s="50"/>
      <c r="BTT74" s="50"/>
      <c r="BTU74" s="50"/>
      <c r="BTV74" s="50"/>
      <c r="BTW74" s="50"/>
      <c r="BTX74" s="50"/>
      <c r="BTY74" s="50"/>
      <c r="BTZ74" s="50"/>
      <c r="BUA74" s="50"/>
      <c r="BUB74" s="50"/>
      <c r="BUC74" s="50"/>
      <c r="BUD74" s="50"/>
      <c r="BUE74" s="50"/>
      <c r="BUF74" s="50"/>
      <c r="BUG74" s="50"/>
      <c r="BUH74" s="50"/>
      <c r="BUI74" s="50"/>
      <c r="BUJ74" s="50"/>
      <c r="BUK74" s="50"/>
      <c r="BUL74" s="50"/>
      <c r="BUM74" s="50"/>
      <c r="BUN74" s="50"/>
      <c r="BUO74" s="50"/>
      <c r="BUP74" s="50"/>
      <c r="BUQ74" s="50"/>
      <c r="BUR74" s="50"/>
      <c r="BUS74" s="50"/>
      <c r="BUT74" s="50"/>
      <c r="BUU74" s="50"/>
      <c r="BUV74" s="50"/>
      <c r="BUW74" s="50"/>
      <c r="BUX74" s="50"/>
      <c r="BUY74" s="50"/>
      <c r="BUZ74" s="50"/>
      <c r="BVA74" s="50"/>
      <c r="BVB74" s="50"/>
      <c r="BVC74" s="50"/>
      <c r="BVD74" s="50"/>
      <c r="BVE74" s="50"/>
      <c r="BVF74" s="50"/>
      <c r="BVG74" s="50"/>
      <c r="BVH74" s="50"/>
      <c r="BVI74" s="50"/>
      <c r="BVJ74" s="50"/>
      <c r="BVK74" s="50"/>
      <c r="BVL74" s="50"/>
      <c r="BVM74" s="50"/>
      <c r="BVN74" s="50"/>
      <c r="BVO74" s="50"/>
      <c r="BVP74" s="50"/>
      <c r="BVQ74" s="50"/>
      <c r="BVR74" s="50"/>
      <c r="BVS74" s="50"/>
      <c r="BVT74" s="50"/>
      <c r="BVU74" s="50"/>
      <c r="BVV74" s="50"/>
      <c r="BVW74" s="50"/>
      <c r="BVX74" s="50"/>
      <c r="BVY74" s="50"/>
      <c r="BVZ74" s="50"/>
      <c r="BWA74" s="50"/>
      <c r="BWB74" s="50"/>
      <c r="BWC74" s="50"/>
      <c r="BWD74" s="50"/>
      <c r="BWE74" s="50"/>
      <c r="BWF74" s="50"/>
      <c r="BWG74" s="50"/>
      <c r="BWH74" s="50"/>
      <c r="BWI74" s="50"/>
      <c r="BWJ74" s="50"/>
      <c r="BWK74" s="50"/>
    </row>
    <row r="75" spans="1:1961">
      <c r="A75" s="6" t="s">
        <v>121</v>
      </c>
      <c r="B75" s="75" t="s">
        <v>122</v>
      </c>
      <c r="C75" s="275" t="s">
        <v>203</v>
      </c>
      <c r="D75" s="275" t="s">
        <v>203</v>
      </c>
      <c r="E75" s="275" t="s">
        <v>203</v>
      </c>
      <c r="F75" s="275" t="s">
        <v>203</v>
      </c>
      <c r="G75" s="275" t="s">
        <v>203</v>
      </c>
      <c r="H75" s="275" t="s">
        <v>203</v>
      </c>
      <c r="I75" s="275" t="s">
        <v>203</v>
      </c>
      <c r="J75" s="275" t="s">
        <v>203</v>
      </c>
      <c r="K75" s="275" t="s">
        <v>203</v>
      </c>
      <c r="L75" s="275" t="s">
        <v>203</v>
      </c>
      <c r="M75" s="275" t="s">
        <v>203</v>
      </c>
      <c r="N75" s="275" t="s">
        <v>203</v>
      </c>
      <c r="O75" s="275" t="s">
        <v>203</v>
      </c>
      <c r="P75" s="275" t="s">
        <v>203</v>
      </c>
      <c r="Q75" s="275" t="s">
        <v>203</v>
      </c>
      <c r="R75" s="275" t="s">
        <v>203</v>
      </c>
      <c r="S75" s="275" t="s">
        <v>203</v>
      </c>
      <c r="T75" s="275" t="s">
        <v>203</v>
      </c>
      <c r="U75" s="275" t="s">
        <v>203</v>
      </c>
      <c r="V75" s="275" t="s">
        <v>203</v>
      </c>
      <c r="W75" s="275" t="s">
        <v>203</v>
      </c>
      <c r="X75" s="275" t="s">
        <v>203</v>
      </c>
      <c r="Y75" s="275" t="s">
        <v>203</v>
      </c>
      <c r="Z75" s="275" t="s">
        <v>203</v>
      </c>
      <c r="AA75" s="275" t="s">
        <v>203</v>
      </c>
      <c r="AB75" s="275" t="s">
        <v>203</v>
      </c>
      <c r="AC75" s="275" t="s">
        <v>203</v>
      </c>
      <c r="AD75" s="275" t="s">
        <v>203</v>
      </c>
      <c r="AE75" s="275" t="s">
        <v>203</v>
      </c>
      <c r="AF75" s="275" t="s">
        <v>203</v>
      </c>
      <c r="AG75" s="275" t="s">
        <v>203</v>
      </c>
      <c r="AH75" s="275" t="s">
        <v>203</v>
      </c>
      <c r="AI75" s="275" t="s">
        <v>203</v>
      </c>
      <c r="AJ75" s="275" t="s">
        <v>203</v>
      </c>
      <c r="AK75" s="275" t="s">
        <v>203</v>
      </c>
      <c r="AL75" s="275" t="s">
        <v>203</v>
      </c>
    </row>
    <row r="76" spans="1:1961">
      <c r="C76" s="279"/>
      <c r="D76" s="279"/>
      <c r="E76" s="279"/>
      <c r="F76" s="279"/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</row>
    <row r="77" spans="1:1961"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</row>
  </sheetData>
  <mergeCells count="22">
    <mergeCell ref="A12:AL12"/>
    <mergeCell ref="A4:AL4"/>
    <mergeCell ref="A5:AL5"/>
    <mergeCell ref="A7:AL7"/>
    <mergeCell ref="A8:AL8"/>
    <mergeCell ref="A10:AL10"/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</mergeCells>
  <pageMargins left="0.22" right="0.16" top="0.74803149606299213" bottom="0.33" header="0.31496062992125984" footer="0.15"/>
  <pageSetup paperSize="9" scale="35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1:AZ76"/>
  <sheetViews>
    <sheetView topLeftCell="A10" zoomScale="90" zoomScaleNormal="90" workbookViewId="0">
      <selection activeCell="A4" sqref="A4:AZ4"/>
    </sheetView>
  </sheetViews>
  <sheetFormatPr baseColWidth="10" defaultColWidth="9.1640625" defaultRowHeight="16" outlineLevelRow="1"/>
  <cols>
    <col min="1" max="1" width="13.6640625" style="15" customWidth="1"/>
    <col min="2" max="2" width="105.6640625" style="15" customWidth="1"/>
    <col min="3" max="3" width="15.83203125" style="15" customWidth="1"/>
    <col min="4" max="15" width="6.5" style="15" customWidth="1"/>
    <col min="16" max="17" width="5.5" style="15" bestFit="1" customWidth="1"/>
    <col min="18" max="19" width="6.83203125" style="15" customWidth="1"/>
    <col min="20" max="20" width="7" style="15" customWidth="1"/>
    <col min="21" max="27" width="6.83203125" style="15" customWidth="1"/>
    <col min="28" max="28" width="7" style="15" customWidth="1"/>
    <col min="29" max="51" width="6.83203125" style="15" customWidth="1"/>
    <col min="52" max="52" width="37" style="15" customWidth="1"/>
    <col min="53" max="16384" width="9.1640625" style="15"/>
  </cols>
  <sheetData>
    <row r="1" spans="1:52" ht="18">
      <c r="AZ1" s="151" t="s">
        <v>388</v>
      </c>
    </row>
    <row r="2" spans="1:52" ht="18">
      <c r="AZ2" s="153" t="s">
        <v>0</v>
      </c>
    </row>
    <row r="3" spans="1:52" ht="18">
      <c r="AZ3" s="153" t="s">
        <v>1</v>
      </c>
    </row>
    <row r="4" spans="1:52">
      <c r="A4" s="432" t="s">
        <v>389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0"/>
      <c r="AQ4" s="420"/>
      <c r="AR4" s="420"/>
      <c r="AS4" s="420"/>
      <c r="AT4" s="420"/>
      <c r="AU4" s="420"/>
      <c r="AV4" s="420"/>
      <c r="AW4" s="420"/>
      <c r="AX4" s="420"/>
      <c r="AY4" s="420"/>
      <c r="AZ4" s="420"/>
    </row>
    <row r="6" spans="1:52" ht="18">
      <c r="A6" s="374" t="s">
        <v>631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</row>
    <row r="7" spans="1:52">
      <c r="A7" s="377" t="s">
        <v>3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</row>
    <row r="8" spans="1:52">
      <c r="P8" s="48"/>
      <c r="Q8" s="48"/>
      <c r="R8" s="48"/>
      <c r="S8" s="48"/>
      <c r="T8" s="48"/>
      <c r="U8" s="48"/>
      <c r="V8" s="48"/>
      <c r="X8" s="48"/>
    </row>
    <row r="9" spans="1:52" ht="18">
      <c r="A9" s="375" t="s">
        <v>639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  <c r="AX9" s="375"/>
      <c r="AY9" s="375"/>
      <c r="AZ9" s="375"/>
    </row>
    <row r="11" spans="1:52" ht="18">
      <c r="A11" s="375" t="s">
        <v>327</v>
      </c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75"/>
      <c r="AB11" s="375"/>
      <c r="AC11" s="375"/>
      <c r="AD11" s="375"/>
      <c r="AE11" s="375"/>
      <c r="AF11" s="375"/>
      <c r="AG11" s="375"/>
      <c r="AH11" s="375"/>
      <c r="AI11" s="375"/>
      <c r="AJ11" s="375"/>
      <c r="AK11" s="375"/>
      <c r="AL11" s="375"/>
      <c r="AM11" s="375"/>
      <c r="AN11" s="375"/>
      <c r="AO11" s="375"/>
      <c r="AP11" s="375"/>
      <c r="AQ11" s="375"/>
      <c r="AR11" s="375"/>
      <c r="AS11" s="375"/>
      <c r="AT11" s="375"/>
      <c r="AU11" s="375"/>
      <c r="AV11" s="375"/>
      <c r="AW11" s="375"/>
      <c r="AX11" s="375"/>
      <c r="AY11" s="375"/>
      <c r="AZ11" s="375"/>
    </row>
    <row r="12" spans="1:52">
      <c r="A12" s="376" t="s">
        <v>5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  <c r="AV12" s="376"/>
      <c r="AW12" s="376"/>
      <c r="AX12" s="376"/>
      <c r="AY12" s="376"/>
      <c r="AZ12" s="376"/>
    </row>
    <row r="13" spans="1:52">
      <c r="A13" s="433"/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</row>
    <row r="14" spans="1:52">
      <c r="A14" s="415" t="s">
        <v>6</v>
      </c>
      <c r="B14" s="415" t="s">
        <v>7</v>
      </c>
      <c r="C14" s="415" t="s">
        <v>8</v>
      </c>
      <c r="D14" s="415" t="s">
        <v>390</v>
      </c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34" t="s">
        <v>391</v>
      </c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6"/>
      <c r="AZ14" s="383" t="s">
        <v>141</v>
      </c>
    </row>
    <row r="15" spans="1:52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9" t="s">
        <v>231</v>
      </c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 t="s">
        <v>232</v>
      </c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 t="s">
        <v>233</v>
      </c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383"/>
    </row>
    <row r="16" spans="1:52">
      <c r="A16" s="415"/>
      <c r="B16" s="415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19"/>
      <c r="AM16" s="419"/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19"/>
      <c r="AZ16" s="383"/>
    </row>
    <row r="17" spans="1:52" ht="16" customHeight="1">
      <c r="A17" s="415"/>
      <c r="B17" s="415"/>
      <c r="C17" s="415"/>
      <c r="D17" s="419" t="s">
        <v>144</v>
      </c>
      <c r="E17" s="419"/>
      <c r="F17" s="419"/>
      <c r="G17" s="419"/>
      <c r="H17" s="419"/>
      <c r="I17" s="419"/>
      <c r="J17" s="383" t="s">
        <v>247</v>
      </c>
      <c r="K17" s="383"/>
      <c r="L17" s="383"/>
      <c r="M17" s="383"/>
      <c r="N17" s="383"/>
      <c r="O17" s="383"/>
      <c r="P17" s="419" t="s">
        <v>149</v>
      </c>
      <c r="Q17" s="419"/>
      <c r="R17" s="419"/>
      <c r="S17" s="419"/>
      <c r="T17" s="419"/>
      <c r="U17" s="419"/>
      <c r="V17" s="383" t="s">
        <v>247</v>
      </c>
      <c r="W17" s="383"/>
      <c r="X17" s="383"/>
      <c r="Y17" s="383"/>
      <c r="Z17" s="383"/>
      <c r="AA17" s="383"/>
      <c r="AB17" s="419" t="s">
        <v>149</v>
      </c>
      <c r="AC17" s="419"/>
      <c r="AD17" s="419"/>
      <c r="AE17" s="419"/>
      <c r="AF17" s="419"/>
      <c r="AG17" s="419"/>
      <c r="AH17" s="383" t="s">
        <v>247</v>
      </c>
      <c r="AI17" s="383"/>
      <c r="AJ17" s="383"/>
      <c r="AK17" s="383"/>
      <c r="AL17" s="383"/>
      <c r="AM17" s="383"/>
      <c r="AN17" s="419" t="s">
        <v>149</v>
      </c>
      <c r="AO17" s="419"/>
      <c r="AP17" s="419"/>
      <c r="AQ17" s="419"/>
      <c r="AR17" s="419"/>
      <c r="AS17" s="419"/>
      <c r="AT17" s="383" t="s">
        <v>247</v>
      </c>
      <c r="AU17" s="383"/>
      <c r="AV17" s="383"/>
      <c r="AW17" s="383"/>
      <c r="AX17" s="383"/>
      <c r="AY17" s="383"/>
      <c r="AZ17" s="383"/>
    </row>
    <row r="18" spans="1:52" ht="48">
      <c r="A18" s="415"/>
      <c r="B18" s="415"/>
      <c r="C18" s="415"/>
      <c r="D18" s="53" t="s">
        <v>392</v>
      </c>
      <c r="E18" s="53" t="s">
        <v>251</v>
      </c>
      <c r="F18" s="53" t="s">
        <v>252</v>
      </c>
      <c r="G18" s="118" t="s">
        <v>253</v>
      </c>
      <c r="H18" s="53" t="s">
        <v>254</v>
      </c>
      <c r="I18" s="53" t="s">
        <v>255</v>
      </c>
      <c r="J18" s="53" t="s">
        <v>392</v>
      </c>
      <c r="K18" s="53" t="s">
        <v>251</v>
      </c>
      <c r="L18" s="53" t="s">
        <v>252</v>
      </c>
      <c r="M18" s="118" t="s">
        <v>253</v>
      </c>
      <c r="N18" s="53" t="s">
        <v>254</v>
      </c>
      <c r="O18" s="53" t="s">
        <v>255</v>
      </c>
      <c r="P18" s="53" t="s">
        <v>392</v>
      </c>
      <c r="Q18" s="53" t="s">
        <v>251</v>
      </c>
      <c r="R18" s="53" t="s">
        <v>252</v>
      </c>
      <c r="S18" s="118" t="s">
        <v>253</v>
      </c>
      <c r="T18" s="53" t="s">
        <v>254</v>
      </c>
      <c r="U18" s="53" t="s">
        <v>255</v>
      </c>
      <c r="V18" s="53" t="s">
        <v>392</v>
      </c>
      <c r="W18" s="53" t="s">
        <v>251</v>
      </c>
      <c r="X18" s="53" t="s">
        <v>252</v>
      </c>
      <c r="Y18" s="118" t="s">
        <v>253</v>
      </c>
      <c r="Z18" s="53" t="s">
        <v>254</v>
      </c>
      <c r="AA18" s="53" t="s">
        <v>255</v>
      </c>
      <c r="AB18" s="53" t="s">
        <v>392</v>
      </c>
      <c r="AC18" s="53" t="s">
        <v>251</v>
      </c>
      <c r="AD18" s="53" t="s">
        <v>252</v>
      </c>
      <c r="AE18" s="118" t="s">
        <v>253</v>
      </c>
      <c r="AF18" s="53" t="s">
        <v>254</v>
      </c>
      <c r="AG18" s="53" t="s">
        <v>255</v>
      </c>
      <c r="AH18" s="53" t="s">
        <v>392</v>
      </c>
      <c r="AI18" s="53" t="s">
        <v>251</v>
      </c>
      <c r="AJ18" s="53" t="s">
        <v>252</v>
      </c>
      <c r="AK18" s="118" t="s">
        <v>253</v>
      </c>
      <c r="AL18" s="53" t="s">
        <v>254</v>
      </c>
      <c r="AM18" s="53" t="s">
        <v>255</v>
      </c>
      <c r="AN18" s="53" t="s">
        <v>392</v>
      </c>
      <c r="AO18" s="53" t="s">
        <v>251</v>
      </c>
      <c r="AP18" s="53" t="s">
        <v>252</v>
      </c>
      <c r="AQ18" s="118" t="s">
        <v>253</v>
      </c>
      <c r="AR18" s="53" t="s">
        <v>254</v>
      </c>
      <c r="AS18" s="53" t="s">
        <v>255</v>
      </c>
      <c r="AT18" s="53" t="s">
        <v>392</v>
      </c>
      <c r="AU18" s="53" t="s">
        <v>251</v>
      </c>
      <c r="AV18" s="53" t="s">
        <v>252</v>
      </c>
      <c r="AW18" s="118" t="s">
        <v>253</v>
      </c>
      <c r="AX18" s="53" t="s">
        <v>254</v>
      </c>
      <c r="AY18" s="53" t="s">
        <v>255</v>
      </c>
      <c r="AZ18" s="383"/>
    </row>
    <row r="19" spans="1:52">
      <c r="A19" s="124">
        <v>1</v>
      </c>
      <c r="B19" s="124">
        <v>2</v>
      </c>
      <c r="C19" s="124">
        <v>3</v>
      </c>
      <c r="D19" s="54" t="s">
        <v>352</v>
      </c>
      <c r="E19" s="54" t="s">
        <v>353</v>
      </c>
      <c r="F19" s="54" t="s">
        <v>354</v>
      </c>
      <c r="G19" s="54" t="s">
        <v>355</v>
      </c>
      <c r="H19" s="54" t="s">
        <v>356</v>
      </c>
      <c r="I19" s="54" t="s">
        <v>357</v>
      </c>
      <c r="J19" s="54" t="s">
        <v>359</v>
      </c>
      <c r="K19" s="54" t="s">
        <v>360</v>
      </c>
      <c r="L19" s="54" t="s">
        <v>361</v>
      </c>
      <c r="M19" s="54" t="s">
        <v>362</v>
      </c>
      <c r="N19" s="54" t="s">
        <v>363</v>
      </c>
      <c r="O19" s="54" t="s">
        <v>364</v>
      </c>
      <c r="P19" s="54" t="s">
        <v>405</v>
      </c>
      <c r="Q19" s="54" t="s">
        <v>406</v>
      </c>
      <c r="R19" s="54" t="s">
        <v>407</v>
      </c>
      <c r="S19" s="54" t="s">
        <v>408</v>
      </c>
      <c r="T19" s="54" t="s">
        <v>409</v>
      </c>
      <c r="U19" s="54" t="s">
        <v>410</v>
      </c>
      <c r="V19" s="54" t="s">
        <v>411</v>
      </c>
      <c r="W19" s="54" t="s">
        <v>412</v>
      </c>
      <c r="X19" s="54" t="s">
        <v>413</v>
      </c>
      <c r="Y19" s="54" t="s">
        <v>414</v>
      </c>
      <c r="Z19" s="54" t="s">
        <v>415</v>
      </c>
      <c r="AA19" s="54" t="s">
        <v>416</v>
      </c>
      <c r="AB19" s="54" t="s">
        <v>417</v>
      </c>
      <c r="AC19" s="54" t="s">
        <v>418</v>
      </c>
      <c r="AD19" s="54" t="s">
        <v>419</v>
      </c>
      <c r="AE19" s="54" t="s">
        <v>420</v>
      </c>
      <c r="AF19" s="54" t="s">
        <v>421</v>
      </c>
      <c r="AG19" s="54" t="s">
        <v>422</v>
      </c>
      <c r="AH19" s="54" t="s">
        <v>423</v>
      </c>
      <c r="AI19" s="54" t="s">
        <v>424</v>
      </c>
      <c r="AJ19" s="54" t="s">
        <v>425</v>
      </c>
      <c r="AK19" s="54" t="s">
        <v>426</v>
      </c>
      <c r="AL19" s="54" t="s">
        <v>427</v>
      </c>
      <c r="AM19" s="54" t="s">
        <v>428</v>
      </c>
      <c r="AN19" s="54" t="s">
        <v>429</v>
      </c>
      <c r="AO19" s="54" t="s">
        <v>430</v>
      </c>
      <c r="AP19" s="54" t="s">
        <v>431</v>
      </c>
      <c r="AQ19" s="54" t="s">
        <v>432</v>
      </c>
      <c r="AR19" s="54" t="s">
        <v>433</v>
      </c>
      <c r="AS19" s="54" t="s">
        <v>434</v>
      </c>
      <c r="AT19" s="54" t="s">
        <v>435</v>
      </c>
      <c r="AU19" s="54" t="s">
        <v>436</v>
      </c>
      <c r="AV19" s="54" t="s">
        <v>437</v>
      </c>
      <c r="AW19" s="54" t="s">
        <v>438</v>
      </c>
      <c r="AX19" s="54" t="s">
        <v>439</v>
      </c>
      <c r="AY19" s="54" t="s">
        <v>440</v>
      </c>
      <c r="AZ19" s="54" t="s">
        <v>381</v>
      </c>
    </row>
    <row r="20" spans="1:52" s="36" customFormat="1">
      <c r="A20" s="172" t="s">
        <v>30</v>
      </c>
      <c r="B20" s="173" t="s">
        <v>31</v>
      </c>
      <c r="C20" s="201" t="s">
        <v>203</v>
      </c>
      <c r="D20" s="201" t="s">
        <v>203</v>
      </c>
      <c r="E20" s="201" t="s">
        <v>203</v>
      </c>
      <c r="F20" s="201" t="s">
        <v>203</v>
      </c>
      <c r="G20" s="201" t="s">
        <v>203</v>
      </c>
      <c r="H20" s="201" t="s">
        <v>203</v>
      </c>
      <c r="I20" s="201" t="s">
        <v>203</v>
      </c>
      <c r="J20" s="201" t="s">
        <v>203</v>
      </c>
      <c r="K20" s="201" t="s">
        <v>203</v>
      </c>
      <c r="L20" s="201" t="s">
        <v>203</v>
      </c>
      <c r="M20" s="201" t="s">
        <v>203</v>
      </c>
      <c r="N20" s="201" t="s">
        <v>203</v>
      </c>
      <c r="O20" s="201" t="s">
        <v>203</v>
      </c>
      <c r="P20" s="201" t="s">
        <v>203</v>
      </c>
      <c r="Q20" s="202">
        <f>Q29+Q49+Q72</f>
        <v>0</v>
      </c>
      <c r="R20" s="202">
        <f t="shared" ref="R20:U20" si="0">R29+R49+R72</f>
        <v>0</v>
      </c>
      <c r="S20" s="202">
        <f t="shared" si="0"/>
        <v>1.65</v>
      </c>
      <c r="T20" s="202">
        <f t="shared" si="0"/>
        <v>0</v>
      </c>
      <c r="U20" s="202">
        <f t="shared" si="0"/>
        <v>0</v>
      </c>
      <c r="V20" s="201" t="s">
        <v>203</v>
      </c>
      <c r="W20" s="201" t="s">
        <v>203</v>
      </c>
      <c r="X20" s="201" t="s">
        <v>203</v>
      </c>
      <c r="Y20" s="201" t="s">
        <v>203</v>
      </c>
      <c r="Z20" s="201" t="s">
        <v>203</v>
      </c>
      <c r="AA20" s="201" t="s">
        <v>203</v>
      </c>
      <c r="AB20" s="201" t="s">
        <v>203</v>
      </c>
      <c r="AC20" s="202">
        <f>AC29+AC49+AC72</f>
        <v>0.8</v>
      </c>
      <c r="AD20" s="202">
        <f t="shared" ref="AD20:AG20" si="1">AD29+AD49+AD72</f>
        <v>0</v>
      </c>
      <c r="AE20" s="202">
        <f t="shared" si="1"/>
        <v>1.28</v>
      </c>
      <c r="AF20" s="202">
        <f t="shared" si="1"/>
        <v>0</v>
      </c>
      <c r="AG20" s="202">
        <f t="shared" si="1"/>
        <v>0</v>
      </c>
      <c r="AH20" s="201" t="s">
        <v>203</v>
      </c>
      <c r="AI20" s="201" t="s">
        <v>203</v>
      </c>
      <c r="AJ20" s="201" t="s">
        <v>203</v>
      </c>
      <c r="AK20" s="201" t="s">
        <v>203</v>
      </c>
      <c r="AL20" s="201" t="s">
        <v>203</v>
      </c>
      <c r="AM20" s="201" t="s">
        <v>203</v>
      </c>
      <c r="AN20" s="201" t="s">
        <v>203</v>
      </c>
      <c r="AO20" s="202">
        <f>AO29+AO49+AO72</f>
        <v>0</v>
      </c>
      <c r="AP20" s="202">
        <f t="shared" ref="AP20:AS20" si="2">AP29+AP49+AP72</f>
        <v>0</v>
      </c>
      <c r="AQ20" s="202">
        <f t="shared" si="2"/>
        <v>0</v>
      </c>
      <c r="AR20" s="202">
        <f t="shared" si="2"/>
        <v>0</v>
      </c>
      <c r="AS20" s="202">
        <f t="shared" si="2"/>
        <v>0</v>
      </c>
      <c r="AT20" s="201" t="s">
        <v>203</v>
      </c>
      <c r="AU20" s="201" t="s">
        <v>203</v>
      </c>
      <c r="AV20" s="201" t="s">
        <v>203</v>
      </c>
      <c r="AW20" s="201" t="s">
        <v>203</v>
      </c>
      <c r="AX20" s="201" t="s">
        <v>203</v>
      </c>
      <c r="AY20" s="201" t="s">
        <v>203</v>
      </c>
      <c r="AZ20" s="201" t="s">
        <v>203</v>
      </c>
    </row>
    <row r="21" spans="1:52" s="263" customFormat="1">
      <c r="A21" s="13" t="s">
        <v>32</v>
      </c>
      <c r="B21" s="14" t="s">
        <v>33</v>
      </c>
      <c r="C21" s="262" t="s">
        <v>203</v>
      </c>
      <c r="D21" s="262" t="s">
        <v>203</v>
      </c>
      <c r="E21" s="262" t="s">
        <v>203</v>
      </c>
      <c r="F21" s="262" t="s">
        <v>203</v>
      </c>
      <c r="G21" s="262" t="s">
        <v>203</v>
      </c>
      <c r="H21" s="262" t="s">
        <v>203</v>
      </c>
      <c r="I21" s="262" t="s">
        <v>203</v>
      </c>
      <c r="J21" s="262" t="s">
        <v>203</v>
      </c>
      <c r="K21" s="262" t="s">
        <v>203</v>
      </c>
      <c r="L21" s="262" t="s">
        <v>203</v>
      </c>
      <c r="M21" s="262" t="s">
        <v>203</v>
      </c>
      <c r="N21" s="262" t="s">
        <v>203</v>
      </c>
      <c r="O21" s="262" t="s">
        <v>203</v>
      </c>
      <c r="P21" s="262" t="s">
        <v>203</v>
      </c>
      <c r="Q21" s="262" t="s">
        <v>203</v>
      </c>
      <c r="R21" s="262" t="s">
        <v>203</v>
      </c>
      <c r="S21" s="262" t="s">
        <v>203</v>
      </c>
      <c r="T21" s="262" t="s">
        <v>203</v>
      </c>
      <c r="U21" s="262" t="s">
        <v>203</v>
      </c>
      <c r="V21" s="262" t="s">
        <v>203</v>
      </c>
      <c r="W21" s="262" t="s">
        <v>203</v>
      </c>
      <c r="X21" s="262" t="s">
        <v>203</v>
      </c>
      <c r="Y21" s="262" t="s">
        <v>203</v>
      </c>
      <c r="Z21" s="262" t="s">
        <v>203</v>
      </c>
      <c r="AA21" s="262" t="s">
        <v>203</v>
      </c>
      <c r="AB21" s="262" t="str">
        <f>AB48</f>
        <v>нд</v>
      </c>
      <c r="AC21" s="288">
        <f>AC48</f>
        <v>0</v>
      </c>
      <c r="AD21" s="288">
        <f t="shared" ref="AD21:AG21" si="3">AD48</f>
        <v>0</v>
      </c>
      <c r="AE21" s="288">
        <f t="shared" si="3"/>
        <v>0</v>
      </c>
      <c r="AF21" s="288">
        <f t="shared" si="3"/>
        <v>0</v>
      </c>
      <c r="AG21" s="288">
        <f t="shared" si="3"/>
        <v>0</v>
      </c>
      <c r="AH21" s="262" t="s">
        <v>203</v>
      </c>
      <c r="AI21" s="262" t="s">
        <v>203</v>
      </c>
      <c r="AJ21" s="262" t="s">
        <v>203</v>
      </c>
      <c r="AK21" s="262" t="s">
        <v>203</v>
      </c>
      <c r="AL21" s="262" t="s">
        <v>203</v>
      </c>
      <c r="AM21" s="262" t="s">
        <v>203</v>
      </c>
      <c r="AN21" s="262" t="str">
        <f>AN56</f>
        <v>IV</v>
      </c>
      <c r="AO21" s="288">
        <f>AO48</f>
        <v>0</v>
      </c>
      <c r="AP21" s="288">
        <f t="shared" ref="AP21:AS21" si="4">AP48</f>
        <v>0</v>
      </c>
      <c r="AQ21" s="288">
        <f t="shared" si="4"/>
        <v>0</v>
      </c>
      <c r="AR21" s="288">
        <f t="shared" si="4"/>
        <v>0</v>
      </c>
      <c r="AS21" s="288">
        <f t="shared" si="4"/>
        <v>0</v>
      </c>
      <c r="AT21" s="262" t="s">
        <v>203</v>
      </c>
      <c r="AU21" s="262" t="s">
        <v>203</v>
      </c>
      <c r="AV21" s="262" t="s">
        <v>203</v>
      </c>
      <c r="AW21" s="262" t="s">
        <v>203</v>
      </c>
      <c r="AX21" s="262" t="s">
        <v>203</v>
      </c>
      <c r="AY21" s="262" t="s">
        <v>203</v>
      </c>
      <c r="AZ21" s="262" t="s">
        <v>203</v>
      </c>
    </row>
    <row r="22" spans="1:52" s="122" customFormat="1">
      <c r="A22" s="13" t="s">
        <v>34</v>
      </c>
      <c r="B22" s="14" t="s">
        <v>35</v>
      </c>
      <c r="C22" s="120" t="s">
        <v>203</v>
      </c>
      <c r="D22" s="120" t="s">
        <v>203</v>
      </c>
      <c r="E22" s="120" t="s">
        <v>203</v>
      </c>
      <c r="F22" s="120" t="s">
        <v>203</v>
      </c>
      <c r="G22" s="120" t="s">
        <v>203</v>
      </c>
      <c r="H22" s="120" t="s">
        <v>203</v>
      </c>
      <c r="I22" s="120" t="s">
        <v>203</v>
      </c>
      <c r="J22" s="120" t="s">
        <v>203</v>
      </c>
      <c r="K22" s="120" t="s">
        <v>203</v>
      </c>
      <c r="L22" s="120" t="s">
        <v>203</v>
      </c>
      <c r="M22" s="120" t="s">
        <v>203</v>
      </c>
      <c r="N22" s="120" t="s">
        <v>203</v>
      </c>
      <c r="O22" s="120" t="s">
        <v>203</v>
      </c>
      <c r="P22" s="141" t="s">
        <v>203</v>
      </c>
      <c r="Q22" s="141" t="s">
        <v>203</v>
      </c>
      <c r="R22" s="141" t="s">
        <v>203</v>
      </c>
      <c r="S22" s="141" t="s">
        <v>203</v>
      </c>
      <c r="T22" s="141" t="s">
        <v>203</v>
      </c>
      <c r="U22" s="141" t="s">
        <v>203</v>
      </c>
      <c r="V22" s="141" t="s">
        <v>203</v>
      </c>
      <c r="W22" s="141" t="s">
        <v>203</v>
      </c>
      <c r="X22" s="141" t="s">
        <v>203</v>
      </c>
      <c r="Y22" s="141" t="s">
        <v>203</v>
      </c>
      <c r="Z22" s="141" t="s">
        <v>203</v>
      </c>
      <c r="AA22" s="141" t="s">
        <v>203</v>
      </c>
      <c r="AB22" s="141" t="s">
        <v>203</v>
      </c>
      <c r="AC22" s="141" t="s">
        <v>203</v>
      </c>
      <c r="AD22" s="141" t="s">
        <v>203</v>
      </c>
      <c r="AE22" s="141" t="s">
        <v>203</v>
      </c>
      <c r="AF22" s="141" t="s">
        <v>203</v>
      </c>
      <c r="AG22" s="141" t="s">
        <v>203</v>
      </c>
      <c r="AH22" s="141" t="s">
        <v>203</v>
      </c>
      <c r="AI22" s="141" t="s">
        <v>203</v>
      </c>
      <c r="AJ22" s="141" t="s">
        <v>203</v>
      </c>
      <c r="AK22" s="141" t="s">
        <v>203</v>
      </c>
      <c r="AL22" s="141" t="s">
        <v>203</v>
      </c>
      <c r="AM22" s="141" t="s">
        <v>203</v>
      </c>
      <c r="AN22" s="141" t="s">
        <v>203</v>
      </c>
      <c r="AO22" s="141" t="s">
        <v>203</v>
      </c>
      <c r="AP22" s="141" t="s">
        <v>203</v>
      </c>
      <c r="AQ22" s="141" t="s">
        <v>203</v>
      </c>
      <c r="AR22" s="141" t="s">
        <v>203</v>
      </c>
      <c r="AS22" s="141" t="s">
        <v>203</v>
      </c>
      <c r="AT22" s="141" t="s">
        <v>203</v>
      </c>
      <c r="AU22" s="141" t="s">
        <v>203</v>
      </c>
      <c r="AV22" s="141" t="s">
        <v>203</v>
      </c>
      <c r="AW22" s="141" t="s">
        <v>203</v>
      </c>
      <c r="AX22" s="141" t="s">
        <v>203</v>
      </c>
      <c r="AY22" s="141" t="s">
        <v>203</v>
      </c>
      <c r="AZ22" s="141" t="s">
        <v>203</v>
      </c>
    </row>
    <row r="23" spans="1:52" s="122" customFormat="1" ht="32">
      <c r="A23" s="13" t="s">
        <v>36</v>
      </c>
      <c r="B23" s="163" t="s">
        <v>37</v>
      </c>
      <c r="C23" s="120" t="s">
        <v>203</v>
      </c>
      <c r="D23" s="120" t="s">
        <v>203</v>
      </c>
      <c r="E23" s="120" t="s">
        <v>203</v>
      </c>
      <c r="F23" s="120" t="s">
        <v>203</v>
      </c>
      <c r="G23" s="120" t="s">
        <v>203</v>
      </c>
      <c r="H23" s="120" t="s">
        <v>203</v>
      </c>
      <c r="I23" s="120" t="s">
        <v>203</v>
      </c>
      <c r="J23" s="120" t="s">
        <v>203</v>
      </c>
      <c r="K23" s="120" t="s">
        <v>203</v>
      </c>
      <c r="L23" s="120" t="s">
        <v>203</v>
      </c>
      <c r="M23" s="120" t="s">
        <v>203</v>
      </c>
      <c r="N23" s="120" t="s">
        <v>203</v>
      </c>
      <c r="O23" s="120" t="s">
        <v>203</v>
      </c>
      <c r="P23" s="141" t="s">
        <v>203</v>
      </c>
      <c r="Q23" s="141" t="s">
        <v>203</v>
      </c>
      <c r="R23" s="141" t="s">
        <v>203</v>
      </c>
      <c r="S23" s="141" t="s">
        <v>203</v>
      </c>
      <c r="T23" s="141" t="s">
        <v>203</v>
      </c>
      <c r="U23" s="141" t="s">
        <v>203</v>
      </c>
      <c r="V23" s="141" t="s">
        <v>203</v>
      </c>
      <c r="W23" s="141" t="s">
        <v>203</v>
      </c>
      <c r="X23" s="141" t="s">
        <v>203</v>
      </c>
      <c r="Y23" s="141" t="s">
        <v>203</v>
      </c>
      <c r="Z23" s="141" t="s">
        <v>203</v>
      </c>
      <c r="AA23" s="141" t="s">
        <v>203</v>
      </c>
      <c r="AB23" s="141" t="s">
        <v>203</v>
      </c>
      <c r="AC23" s="141" t="s">
        <v>203</v>
      </c>
      <c r="AD23" s="141" t="s">
        <v>203</v>
      </c>
      <c r="AE23" s="141" t="s">
        <v>203</v>
      </c>
      <c r="AF23" s="141" t="s">
        <v>203</v>
      </c>
      <c r="AG23" s="141" t="s">
        <v>203</v>
      </c>
      <c r="AH23" s="141" t="s">
        <v>203</v>
      </c>
      <c r="AI23" s="141" t="s">
        <v>203</v>
      </c>
      <c r="AJ23" s="141" t="s">
        <v>203</v>
      </c>
      <c r="AK23" s="141" t="s">
        <v>203</v>
      </c>
      <c r="AL23" s="141" t="s">
        <v>203</v>
      </c>
      <c r="AM23" s="141" t="s">
        <v>203</v>
      </c>
      <c r="AN23" s="141" t="s">
        <v>203</v>
      </c>
      <c r="AO23" s="141" t="s">
        <v>203</v>
      </c>
      <c r="AP23" s="141" t="s">
        <v>203</v>
      </c>
      <c r="AQ23" s="141" t="s">
        <v>203</v>
      </c>
      <c r="AR23" s="141" t="s">
        <v>203</v>
      </c>
      <c r="AS23" s="141" t="s">
        <v>203</v>
      </c>
      <c r="AT23" s="141" t="s">
        <v>203</v>
      </c>
      <c r="AU23" s="141" t="s">
        <v>203</v>
      </c>
      <c r="AV23" s="141" t="s">
        <v>203</v>
      </c>
      <c r="AW23" s="141" t="s">
        <v>203</v>
      </c>
      <c r="AX23" s="141" t="s">
        <v>203</v>
      </c>
      <c r="AY23" s="141" t="s">
        <v>203</v>
      </c>
      <c r="AZ23" s="141" t="s">
        <v>203</v>
      </c>
    </row>
    <row r="24" spans="1:52" s="122" customFormat="1">
      <c r="A24" s="13" t="s">
        <v>38</v>
      </c>
      <c r="B24" s="14" t="s">
        <v>39</v>
      </c>
      <c r="C24" s="120" t="s">
        <v>203</v>
      </c>
      <c r="D24" s="120" t="s">
        <v>203</v>
      </c>
      <c r="E24" s="120" t="s">
        <v>203</v>
      </c>
      <c r="F24" s="120" t="s">
        <v>203</v>
      </c>
      <c r="G24" s="120" t="s">
        <v>203</v>
      </c>
      <c r="H24" s="120" t="s">
        <v>203</v>
      </c>
      <c r="I24" s="120" t="s">
        <v>203</v>
      </c>
      <c r="J24" s="120" t="s">
        <v>203</v>
      </c>
      <c r="K24" s="120" t="s">
        <v>203</v>
      </c>
      <c r="L24" s="120" t="s">
        <v>203</v>
      </c>
      <c r="M24" s="120" t="s">
        <v>203</v>
      </c>
      <c r="N24" s="120" t="s">
        <v>203</v>
      </c>
      <c r="O24" s="120" t="s">
        <v>203</v>
      </c>
      <c r="P24" s="141" t="s">
        <v>203</v>
      </c>
      <c r="Q24" s="141" t="s">
        <v>203</v>
      </c>
      <c r="R24" s="141" t="s">
        <v>203</v>
      </c>
      <c r="S24" s="141" t="s">
        <v>203</v>
      </c>
      <c r="T24" s="141" t="s">
        <v>203</v>
      </c>
      <c r="U24" s="141" t="s">
        <v>203</v>
      </c>
      <c r="V24" s="141" t="s">
        <v>203</v>
      </c>
      <c r="W24" s="141" t="s">
        <v>203</v>
      </c>
      <c r="X24" s="141" t="s">
        <v>203</v>
      </c>
      <c r="Y24" s="141" t="s">
        <v>203</v>
      </c>
      <c r="Z24" s="141" t="s">
        <v>203</v>
      </c>
      <c r="AA24" s="141" t="s">
        <v>203</v>
      </c>
      <c r="AB24" s="141" t="s">
        <v>203</v>
      </c>
      <c r="AC24" s="141" t="s">
        <v>203</v>
      </c>
      <c r="AD24" s="141" t="s">
        <v>203</v>
      </c>
      <c r="AE24" s="141" t="s">
        <v>203</v>
      </c>
      <c r="AF24" s="141" t="s">
        <v>203</v>
      </c>
      <c r="AG24" s="141" t="s">
        <v>203</v>
      </c>
      <c r="AH24" s="141" t="s">
        <v>203</v>
      </c>
      <c r="AI24" s="141" t="s">
        <v>203</v>
      </c>
      <c r="AJ24" s="141" t="s">
        <v>203</v>
      </c>
      <c r="AK24" s="141" t="s">
        <v>203</v>
      </c>
      <c r="AL24" s="141" t="s">
        <v>203</v>
      </c>
      <c r="AM24" s="141" t="s">
        <v>203</v>
      </c>
      <c r="AN24" s="141" t="s">
        <v>203</v>
      </c>
      <c r="AO24" s="141" t="s">
        <v>203</v>
      </c>
      <c r="AP24" s="141" t="s">
        <v>203</v>
      </c>
      <c r="AQ24" s="141" t="s">
        <v>203</v>
      </c>
      <c r="AR24" s="141" t="s">
        <v>203</v>
      </c>
      <c r="AS24" s="141" t="s">
        <v>203</v>
      </c>
      <c r="AT24" s="141" t="s">
        <v>203</v>
      </c>
      <c r="AU24" s="141" t="s">
        <v>203</v>
      </c>
      <c r="AV24" s="141" t="s">
        <v>203</v>
      </c>
      <c r="AW24" s="141" t="s">
        <v>203</v>
      </c>
      <c r="AX24" s="141" t="s">
        <v>203</v>
      </c>
      <c r="AY24" s="141" t="s">
        <v>203</v>
      </c>
      <c r="AZ24" s="141" t="s">
        <v>203</v>
      </c>
    </row>
    <row r="25" spans="1:52" s="122" customFormat="1">
      <c r="A25" s="13" t="s">
        <v>40</v>
      </c>
      <c r="B25" s="14" t="s">
        <v>41</v>
      </c>
      <c r="C25" s="120" t="s">
        <v>203</v>
      </c>
      <c r="D25" s="120" t="s">
        <v>203</v>
      </c>
      <c r="E25" s="120" t="s">
        <v>203</v>
      </c>
      <c r="F25" s="120" t="s">
        <v>203</v>
      </c>
      <c r="G25" s="120" t="s">
        <v>203</v>
      </c>
      <c r="H25" s="120" t="s">
        <v>203</v>
      </c>
      <c r="I25" s="120" t="s">
        <v>203</v>
      </c>
      <c r="J25" s="120" t="s">
        <v>203</v>
      </c>
      <c r="K25" s="120" t="s">
        <v>203</v>
      </c>
      <c r="L25" s="120" t="s">
        <v>203</v>
      </c>
      <c r="M25" s="120" t="s">
        <v>203</v>
      </c>
      <c r="N25" s="120" t="s">
        <v>203</v>
      </c>
      <c r="O25" s="120" t="s">
        <v>203</v>
      </c>
      <c r="P25" s="141" t="s">
        <v>203</v>
      </c>
      <c r="Q25" s="141" t="s">
        <v>203</v>
      </c>
      <c r="R25" s="141" t="s">
        <v>203</v>
      </c>
      <c r="S25" s="141" t="s">
        <v>203</v>
      </c>
      <c r="T25" s="141" t="s">
        <v>203</v>
      </c>
      <c r="U25" s="141" t="s">
        <v>203</v>
      </c>
      <c r="V25" s="141" t="s">
        <v>203</v>
      </c>
      <c r="W25" s="141" t="s">
        <v>203</v>
      </c>
      <c r="X25" s="141" t="s">
        <v>203</v>
      </c>
      <c r="Y25" s="141" t="s">
        <v>203</v>
      </c>
      <c r="Z25" s="141" t="s">
        <v>203</v>
      </c>
      <c r="AA25" s="141" t="s">
        <v>203</v>
      </c>
      <c r="AB25" s="141" t="s">
        <v>203</v>
      </c>
      <c r="AC25" s="141" t="s">
        <v>203</v>
      </c>
      <c r="AD25" s="141" t="s">
        <v>203</v>
      </c>
      <c r="AE25" s="141" t="s">
        <v>203</v>
      </c>
      <c r="AF25" s="141" t="s">
        <v>203</v>
      </c>
      <c r="AG25" s="141" t="s">
        <v>203</v>
      </c>
      <c r="AH25" s="141" t="s">
        <v>203</v>
      </c>
      <c r="AI25" s="141" t="s">
        <v>203</v>
      </c>
      <c r="AJ25" s="141" t="s">
        <v>203</v>
      </c>
      <c r="AK25" s="141" t="s">
        <v>203</v>
      </c>
      <c r="AL25" s="141" t="s">
        <v>203</v>
      </c>
      <c r="AM25" s="141" t="s">
        <v>203</v>
      </c>
      <c r="AN25" s="141" t="s">
        <v>203</v>
      </c>
      <c r="AO25" s="141" t="s">
        <v>203</v>
      </c>
      <c r="AP25" s="141" t="s">
        <v>203</v>
      </c>
      <c r="AQ25" s="141" t="s">
        <v>203</v>
      </c>
      <c r="AR25" s="141" t="s">
        <v>203</v>
      </c>
      <c r="AS25" s="141" t="s">
        <v>203</v>
      </c>
      <c r="AT25" s="141" t="s">
        <v>203</v>
      </c>
      <c r="AU25" s="141" t="s">
        <v>203</v>
      </c>
      <c r="AV25" s="141" t="s">
        <v>203</v>
      </c>
      <c r="AW25" s="141" t="s">
        <v>203</v>
      </c>
      <c r="AX25" s="141" t="s">
        <v>203</v>
      </c>
      <c r="AY25" s="141" t="s">
        <v>203</v>
      </c>
      <c r="AZ25" s="141" t="s">
        <v>203</v>
      </c>
    </row>
    <row r="26" spans="1:52" s="122" customFormat="1">
      <c r="A26" s="13" t="s">
        <v>42</v>
      </c>
      <c r="B26" s="163" t="s">
        <v>43</v>
      </c>
      <c r="C26" s="120" t="s">
        <v>203</v>
      </c>
      <c r="D26" s="120" t="s">
        <v>203</v>
      </c>
      <c r="E26" s="120" t="s">
        <v>203</v>
      </c>
      <c r="F26" s="120" t="s">
        <v>203</v>
      </c>
      <c r="G26" s="120" t="s">
        <v>203</v>
      </c>
      <c r="H26" s="120" t="s">
        <v>203</v>
      </c>
      <c r="I26" s="120" t="s">
        <v>203</v>
      </c>
      <c r="J26" s="120" t="s">
        <v>203</v>
      </c>
      <c r="K26" s="120" t="s">
        <v>203</v>
      </c>
      <c r="L26" s="120" t="s">
        <v>203</v>
      </c>
      <c r="M26" s="120" t="s">
        <v>203</v>
      </c>
      <c r="N26" s="120" t="s">
        <v>203</v>
      </c>
      <c r="O26" s="120" t="s">
        <v>203</v>
      </c>
      <c r="P26" s="141" t="s">
        <v>203</v>
      </c>
      <c r="Q26" s="141" t="s">
        <v>203</v>
      </c>
      <c r="R26" s="141" t="s">
        <v>203</v>
      </c>
      <c r="S26" s="141" t="s">
        <v>203</v>
      </c>
      <c r="T26" s="141" t="s">
        <v>203</v>
      </c>
      <c r="U26" s="141" t="s">
        <v>203</v>
      </c>
      <c r="V26" s="141" t="s">
        <v>203</v>
      </c>
      <c r="W26" s="141" t="s">
        <v>203</v>
      </c>
      <c r="X26" s="141" t="s">
        <v>203</v>
      </c>
      <c r="Y26" s="141" t="s">
        <v>203</v>
      </c>
      <c r="Z26" s="141" t="s">
        <v>203</v>
      </c>
      <c r="AA26" s="141" t="s">
        <v>203</v>
      </c>
      <c r="AB26" s="141" t="s">
        <v>203</v>
      </c>
      <c r="AC26" s="141" t="s">
        <v>203</v>
      </c>
      <c r="AD26" s="141" t="s">
        <v>203</v>
      </c>
      <c r="AE26" s="141" t="s">
        <v>203</v>
      </c>
      <c r="AF26" s="141" t="s">
        <v>203</v>
      </c>
      <c r="AG26" s="141" t="s">
        <v>203</v>
      </c>
      <c r="AH26" s="141" t="s">
        <v>203</v>
      </c>
      <c r="AI26" s="141" t="s">
        <v>203</v>
      </c>
      <c r="AJ26" s="141" t="s">
        <v>203</v>
      </c>
      <c r="AK26" s="141" t="s">
        <v>203</v>
      </c>
      <c r="AL26" s="141" t="s">
        <v>203</v>
      </c>
      <c r="AM26" s="141" t="s">
        <v>203</v>
      </c>
      <c r="AN26" s="141" t="s">
        <v>203</v>
      </c>
      <c r="AO26" s="141" t="s">
        <v>203</v>
      </c>
      <c r="AP26" s="141" t="s">
        <v>203</v>
      </c>
      <c r="AQ26" s="141" t="s">
        <v>203</v>
      </c>
      <c r="AR26" s="141" t="s">
        <v>203</v>
      </c>
      <c r="AS26" s="141" t="s">
        <v>203</v>
      </c>
      <c r="AT26" s="141" t="s">
        <v>203</v>
      </c>
      <c r="AU26" s="141" t="s">
        <v>203</v>
      </c>
      <c r="AV26" s="141" t="s">
        <v>203</v>
      </c>
      <c r="AW26" s="141" t="s">
        <v>203</v>
      </c>
      <c r="AX26" s="141" t="s">
        <v>203</v>
      </c>
      <c r="AY26" s="141" t="s">
        <v>203</v>
      </c>
      <c r="AZ26" s="141" t="s">
        <v>203</v>
      </c>
    </row>
    <row r="27" spans="1:52" s="122" customFormat="1">
      <c r="A27" s="6"/>
      <c r="B27" s="259"/>
      <c r="C27" s="120" t="s">
        <v>203</v>
      </c>
      <c r="D27" s="120" t="s">
        <v>203</v>
      </c>
      <c r="E27" s="120" t="s">
        <v>203</v>
      </c>
      <c r="F27" s="120" t="s">
        <v>203</v>
      </c>
      <c r="G27" s="120" t="s">
        <v>203</v>
      </c>
      <c r="H27" s="120" t="s">
        <v>203</v>
      </c>
      <c r="I27" s="120" t="s">
        <v>203</v>
      </c>
      <c r="J27" s="120" t="s">
        <v>203</v>
      </c>
      <c r="K27" s="120" t="s">
        <v>203</v>
      </c>
      <c r="L27" s="120" t="s">
        <v>203</v>
      </c>
      <c r="M27" s="120" t="s">
        <v>203</v>
      </c>
      <c r="N27" s="120" t="s">
        <v>203</v>
      </c>
      <c r="O27" s="120" t="s">
        <v>203</v>
      </c>
      <c r="P27" s="141" t="s">
        <v>203</v>
      </c>
      <c r="Q27" s="141" t="s">
        <v>203</v>
      </c>
      <c r="R27" s="141" t="s">
        <v>203</v>
      </c>
      <c r="S27" s="141" t="s">
        <v>203</v>
      </c>
      <c r="T27" s="141" t="s">
        <v>203</v>
      </c>
      <c r="U27" s="141" t="s">
        <v>203</v>
      </c>
      <c r="V27" s="141" t="s">
        <v>203</v>
      </c>
      <c r="W27" s="141" t="s">
        <v>203</v>
      </c>
      <c r="X27" s="141" t="s">
        <v>203</v>
      </c>
      <c r="Y27" s="141" t="s">
        <v>203</v>
      </c>
      <c r="Z27" s="141" t="s">
        <v>203</v>
      </c>
      <c r="AA27" s="141" t="s">
        <v>203</v>
      </c>
      <c r="AB27" s="141" t="s">
        <v>203</v>
      </c>
      <c r="AC27" s="141" t="s">
        <v>203</v>
      </c>
      <c r="AD27" s="141" t="s">
        <v>203</v>
      </c>
      <c r="AE27" s="141" t="s">
        <v>203</v>
      </c>
      <c r="AF27" s="141" t="s">
        <v>203</v>
      </c>
      <c r="AG27" s="141" t="s">
        <v>203</v>
      </c>
      <c r="AH27" s="141" t="s">
        <v>203</v>
      </c>
      <c r="AI27" s="141" t="s">
        <v>203</v>
      </c>
      <c r="AJ27" s="141" t="s">
        <v>203</v>
      </c>
      <c r="AK27" s="141" t="s">
        <v>203</v>
      </c>
      <c r="AL27" s="141" t="s">
        <v>203</v>
      </c>
      <c r="AM27" s="141" t="s">
        <v>203</v>
      </c>
      <c r="AN27" s="141" t="s">
        <v>203</v>
      </c>
      <c r="AO27" s="141" t="s">
        <v>203</v>
      </c>
      <c r="AP27" s="141" t="s">
        <v>203</v>
      </c>
      <c r="AQ27" s="141" t="s">
        <v>203</v>
      </c>
      <c r="AR27" s="141" t="s">
        <v>203</v>
      </c>
      <c r="AS27" s="141" t="s">
        <v>203</v>
      </c>
      <c r="AT27" s="141" t="s">
        <v>203</v>
      </c>
      <c r="AU27" s="141" t="s">
        <v>203</v>
      </c>
      <c r="AV27" s="141" t="s">
        <v>203</v>
      </c>
      <c r="AW27" s="141" t="s">
        <v>203</v>
      </c>
      <c r="AX27" s="141" t="s">
        <v>203</v>
      </c>
      <c r="AY27" s="141" t="s">
        <v>203</v>
      </c>
      <c r="AZ27" s="141" t="s">
        <v>203</v>
      </c>
    </row>
    <row r="28" spans="1:52" s="122" customFormat="1">
      <c r="A28" s="6" t="s">
        <v>44</v>
      </c>
      <c r="B28" s="259" t="s">
        <v>123</v>
      </c>
      <c r="C28" s="120" t="s">
        <v>203</v>
      </c>
      <c r="D28" s="120" t="s">
        <v>203</v>
      </c>
      <c r="E28" s="120" t="s">
        <v>203</v>
      </c>
      <c r="F28" s="120" t="s">
        <v>203</v>
      </c>
      <c r="G28" s="120" t="s">
        <v>203</v>
      </c>
      <c r="H28" s="120" t="s">
        <v>203</v>
      </c>
      <c r="I28" s="120" t="s">
        <v>203</v>
      </c>
      <c r="J28" s="120" t="s">
        <v>203</v>
      </c>
      <c r="K28" s="120" t="s">
        <v>203</v>
      </c>
      <c r="L28" s="120" t="s">
        <v>203</v>
      </c>
      <c r="M28" s="120" t="s">
        <v>203</v>
      </c>
      <c r="N28" s="120" t="s">
        <v>203</v>
      </c>
      <c r="O28" s="120" t="s">
        <v>203</v>
      </c>
      <c r="P28" s="141" t="s">
        <v>203</v>
      </c>
      <c r="Q28" s="141" t="s">
        <v>203</v>
      </c>
      <c r="R28" s="141" t="s">
        <v>203</v>
      </c>
      <c r="S28" s="141" t="s">
        <v>203</v>
      </c>
      <c r="T28" s="141" t="s">
        <v>203</v>
      </c>
      <c r="U28" s="141" t="s">
        <v>203</v>
      </c>
      <c r="V28" s="141" t="s">
        <v>203</v>
      </c>
      <c r="W28" s="141" t="s">
        <v>203</v>
      </c>
      <c r="X28" s="141" t="s">
        <v>203</v>
      </c>
      <c r="Y28" s="141" t="s">
        <v>203</v>
      </c>
      <c r="Z28" s="141" t="s">
        <v>203</v>
      </c>
      <c r="AA28" s="141" t="s">
        <v>203</v>
      </c>
      <c r="AB28" s="141" t="s">
        <v>203</v>
      </c>
      <c r="AC28" s="141" t="s">
        <v>203</v>
      </c>
      <c r="AD28" s="141" t="s">
        <v>203</v>
      </c>
      <c r="AE28" s="141" t="s">
        <v>203</v>
      </c>
      <c r="AF28" s="141" t="s">
        <v>203</v>
      </c>
      <c r="AG28" s="141" t="s">
        <v>203</v>
      </c>
      <c r="AH28" s="141" t="s">
        <v>203</v>
      </c>
      <c r="AI28" s="141" t="s">
        <v>203</v>
      </c>
      <c r="AJ28" s="141" t="s">
        <v>203</v>
      </c>
      <c r="AK28" s="141" t="s">
        <v>203</v>
      </c>
      <c r="AL28" s="141" t="s">
        <v>203</v>
      </c>
      <c r="AM28" s="141" t="s">
        <v>203</v>
      </c>
      <c r="AN28" s="141" t="s">
        <v>203</v>
      </c>
      <c r="AO28" s="141" t="s">
        <v>203</v>
      </c>
      <c r="AP28" s="141" t="s">
        <v>203</v>
      </c>
      <c r="AQ28" s="141" t="s">
        <v>203</v>
      </c>
      <c r="AR28" s="141" t="s">
        <v>203</v>
      </c>
      <c r="AS28" s="141" t="s">
        <v>203</v>
      </c>
      <c r="AT28" s="141" t="s">
        <v>203</v>
      </c>
      <c r="AU28" s="141" t="s">
        <v>203</v>
      </c>
      <c r="AV28" s="141" t="s">
        <v>203</v>
      </c>
      <c r="AW28" s="141" t="s">
        <v>203</v>
      </c>
      <c r="AX28" s="141" t="s">
        <v>203</v>
      </c>
      <c r="AY28" s="141" t="s">
        <v>203</v>
      </c>
      <c r="AZ28" s="141" t="s">
        <v>203</v>
      </c>
    </row>
    <row r="29" spans="1:52" s="36" customFormat="1">
      <c r="A29" s="178" t="s">
        <v>45</v>
      </c>
      <c r="B29" s="282" t="s">
        <v>46</v>
      </c>
      <c r="C29" s="201" t="s">
        <v>203</v>
      </c>
      <c r="D29" s="201" t="s">
        <v>203</v>
      </c>
      <c r="E29" s="201" t="s">
        <v>203</v>
      </c>
      <c r="F29" s="201" t="s">
        <v>203</v>
      </c>
      <c r="G29" s="201" t="s">
        <v>203</v>
      </c>
      <c r="H29" s="201" t="s">
        <v>203</v>
      </c>
      <c r="I29" s="201" t="s">
        <v>203</v>
      </c>
      <c r="J29" s="201" t="s">
        <v>203</v>
      </c>
      <c r="K29" s="201" t="s">
        <v>203</v>
      </c>
      <c r="L29" s="201" t="s">
        <v>203</v>
      </c>
      <c r="M29" s="201" t="s">
        <v>203</v>
      </c>
      <c r="N29" s="201" t="s">
        <v>203</v>
      </c>
      <c r="O29" s="201" t="s">
        <v>203</v>
      </c>
      <c r="P29" s="201" t="s">
        <v>203</v>
      </c>
      <c r="Q29" s="202">
        <f>Q46</f>
        <v>0</v>
      </c>
      <c r="R29" s="202">
        <f t="shared" ref="R29:U29" si="5">R46</f>
        <v>0</v>
      </c>
      <c r="S29" s="202">
        <f t="shared" si="5"/>
        <v>1.65</v>
      </c>
      <c r="T29" s="202">
        <f t="shared" si="5"/>
        <v>0</v>
      </c>
      <c r="U29" s="202">
        <f t="shared" si="5"/>
        <v>0</v>
      </c>
      <c r="V29" s="201" t="s">
        <v>203</v>
      </c>
      <c r="W29" s="201" t="s">
        <v>203</v>
      </c>
      <c r="X29" s="201" t="s">
        <v>203</v>
      </c>
      <c r="Y29" s="201" t="s">
        <v>203</v>
      </c>
      <c r="Z29" s="201" t="s">
        <v>203</v>
      </c>
      <c r="AA29" s="201" t="s">
        <v>203</v>
      </c>
      <c r="AB29" s="201" t="s">
        <v>203</v>
      </c>
      <c r="AC29" s="202">
        <f>AC46</f>
        <v>0</v>
      </c>
      <c r="AD29" s="202">
        <f t="shared" ref="AD29:AG29" si="6">AD46</f>
        <v>0</v>
      </c>
      <c r="AE29" s="202">
        <f t="shared" si="6"/>
        <v>0</v>
      </c>
      <c r="AF29" s="202">
        <f t="shared" si="6"/>
        <v>0</v>
      </c>
      <c r="AG29" s="202">
        <f t="shared" si="6"/>
        <v>0</v>
      </c>
      <c r="AH29" s="201" t="s">
        <v>203</v>
      </c>
      <c r="AI29" s="201" t="s">
        <v>203</v>
      </c>
      <c r="AJ29" s="201" t="s">
        <v>203</v>
      </c>
      <c r="AK29" s="201" t="s">
        <v>203</v>
      </c>
      <c r="AL29" s="201" t="s">
        <v>203</v>
      </c>
      <c r="AM29" s="201" t="s">
        <v>203</v>
      </c>
      <c r="AN29" s="201" t="s">
        <v>203</v>
      </c>
      <c r="AO29" s="202">
        <f>AO46</f>
        <v>0</v>
      </c>
      <c r="AP29" s="202">
        <f t="shared" ref="AP29:AS29" si="7">AP46</f>
        <v>0</v>
      </c>
      <c r="AQ29" s="202">
        <f t="shared" si="7"/>
        <v>0</v>
      </c>
      <c r="AR29" s="202">
        <f t="shared" si="7"/>
        <v>0</v>
      </c>
      <c r="AS29" s="202">
        <f t="shared" si="7"/>
        <v>0</v>
      </c>
      <c r="AT29" s="201" t="s">
        <v>203</v>
      </c>
      <c r="AU29" s="201" t="s">
        <v>203</v>
      </c>
      <c r="AV29" s="201" t="s">
        <v>203</v>
      </c>
      <c r="AW29" s="201" t="s">
        <v>203</v>
      </c>
      <c r="AX29" s="201" t="s">
        <v>203</v>
      </c>
      <c r="AY29" s="201" t="s">
        <v>203</v>
      </c>
      <c r="AZ29" s="201" t="s">
        <v>203</v>
      </c>
    </row>
    <row r="30" spans="1:52" s="122" customFormat="1" hidden="1" outlineLevel="1">
      <c r="A30" s="6" t="s">
        <v>47</v>
      </c>
      <c r="B30" s="259" t="s">
        <v>48</v>
      </c>
      <c r="C30" s="120" t="s">
        <v>203</v>
      </c>
      <c r="D30" s="120" t="s">
        <v>203</v>
      </c>
      <c r="E30" s="120" t="s">
        <v>203</v>
      </c>
      <c r="F30" s="120" t="s">
        <v>203</v>
      </c>
      <c r="G30" s="120" t="s">
        <v>203</v>
      </c>
      <c r="H30" s="120" t="s">
        <v>203</v>
      </c>
      <c r="I30" s="120" t="s">
        <v>203</v>
      </c>
      <c r="J30" s="120" t="s">
        <v>203</v>
      </c>
      <c r="K30" s="120" t="s">
        <v>203</v>
      </c>
      <c r="L30" s="120" t="s">
        <v>203</v>
      </c>
      <c r="M30" s="120" t="s">
        <v>203</v>
      </c>
      <c r="N30" s="120" t="s">
        <v>203</v>
      </c>
      <c r="O30" s="120" t="s">
        <v>203</v>
      </c>
      <c r="P30" s="141" t="s">
        <v>203</v>
      </c>
      <c r="Q30" s="141" t="s">
        <v>203</v>
      </c>
      <c r="R30" s="141" t="s">
        <v>203</v>
      </c>
      <c r="S30" s="141" t="s">
        <v>203</v>
      </c>
      <c r="T30" s="141" t="s">
        <v>203</v>
      </c>
      <c r="U30" s="141" t="s">
        <v>203</v>
      </c>
      <c r="V30" s="141" t="s">
        <v>203</v>
      </c>
      <c r="W30" s="141" t="s">
        <v>203</v>
      </c>
      <c r="X30" s="141" t="s">
        <v>203</v>
      </c>
      <c r="Y30" s="141" t="s">
        <v>203</v>
      </c>
      <c r="Z30" s="141" t="s">
        <v>203</v>
      </c>
      <c r="AA30" s="141" t="s">
        <v>203</v>
      </c>
      <c r="AB30" s="262" t="s">
        <v>203</v>
      </c>
      <c r="AC30" s="262" t="s">
        <v>203</v>
      </c>
      <c r="AD30" s="262" t="s">
        <v>203</v>
      </c>
      <c r="AE30" s="262" t="s">
        <v>203</v>
      </c>
      <c r="AF30" s="262" t="s">
        <v>203</v>
      </c>
      <c r="AG30" s="262" t="s">
        <v>203</v>
      </c>
      <c r="AH30" s="141" t="s">
        <v>203</v>
      </c>
      <c r="AI30" s="141" t="s">
        <v>203</v>
      </c>
      <c r="AJ30" s="141" t="s">
        <v>203</v>
      </c>
      <c r="AK30" s="141" t="s">
        <v>203</v>
      </c>
      <c r="AL30" s="141" t="s">
        <v>203</v>
      </c>
      <c r="AM30" s="141" t="s">
        <v>203</v>
      </c>
      <c r="AN30" s="262" t="s">
        <v>203</v>
      </c>
      <c r="AO30" s="262" t="s">
        <v>203</v>
      </c>
      <c r="AP30" s="262" t="s">
        <v>203</v>
      </c>
      <c r="AQ30" s="262" t="s">
        <v>203</v>
      </c>
      <c r="AR30" s="262" t="s">
        <v>203</v>
      </c>
      <c r="AS30" s="262" t="s">
        <v>203</v>
      </c>
      <c r="AT30" s="141" t="s">
        <v>203</v>
      </c>
      <c r="AU30" s="141" t="s">
        <v>203</v>
      </c>
      <c r="AV30" s="141" t="s">
        <v>203</v>
      </c>
      <c r="AW30" s="141" t="s">
        <v>203</v>
      </c>
      <c r="AX30" s="141" t="s">
        <v>203</v>
      </c>
      <c r="AY30" s="141" t="s">
        <v>203</v>
      </c>
      <c r="AZ30" s="141" t="s">
        <v>203</v>
      </c>
    </row>
    <row r="31" spans="1:52" s="122" customFormat="1" ht="32" hidden="1" outlineLevel="1">
      <c r="A31" s="6" t="s">
        <v>49</v>
      </c>
      <c r="B31" s="259" t="s">
        <v>50</v>
      </c>
      <c r="C31" s="120" t="s">
        <v>203</v>
      </c>
      <c r="D31" s="120" t="s">
        <v>203</v>
      </c>
      <c r="E31" s="120" t="s">
        <v>203</v>
      </c>
      <c r="F31" s="120" t="s">
        <v>203</v>
      </c>
      <c r="G31" s="120" t="s">
        <v>203</v>
      </c>
      <c r="H31" s="120" t="s">
        <v>203</v>
      </c>
      <c r="I31" s="120" t="s">
        <v>203</v>
      </c>
      <c r="J31" s="120" t="s">
        <v>203</v>
      </c>
      <c r="K31" s="120" t="s">
        <v>203</v>
      </c>
      <c r="L31" s="120" t="s">
        <v>203</v>
      </c>
      <c r="M31" s="120" t="s">
        <v>203</v>
      </c>
      <c r="N31" s="120" t="s">
        <v>203</v>
      </c>
      <c r="O31" s="120" t="s">
        <v>203</v>
      </c>
      <c r="P31" s="141" t="s">
        <v>203</v>
      </c>
      <c r="Q31" s="141" t="s">
        <v>203</v>
      </c>
      <c r="R31" s="141" t="s">
        <v>203</v>
      </c>
      <c r="S31" s="141" t="s">
        <v>203</v>
      </c>
      <c r="T31" s="141" t="s">
        <v>203</v>
      </c>
      <c r="U31" s="141" t="s">
        <v>203</v>
      </c>
      <c r="V31" s="141" t="s">
        <v>203</v>
      </c>
      <c r="W31" s="141" t="s">
        <v>203</v>
      </c>
      <c r="X31" s="141" t="s">
        <v>203</v>
      </c>
      <c r="Y31" s="141" t="s">
        <v>203</v>
      </c>
      <c r="Z31" s="141" t="s">
        <v>203</v>
      </c>
      <c r="AA31" s="141" t="s">
        <v>203</v>
      </c>
      <c r="AB31" s="262" t="s">
        <v>203</v>
      </c>
      <c r="AC31" s="262" t="s">
        <v>203</v>
      </c>
      <c r="AD31" s="262" t="s">
        <v>203</v>
      </c>
      <c r="AE31" s="262" t="s">
        <v>203</v>
      </c>
      <c r="AF31" s="262" t="s">
        <v>203</v>
      </c>
      <c r="AG31" s="262" t="s">
        <v>203</v>
      </c>
      <c r="AH31" s="141" t="s">
        <v>203</v>
      </c>
      <c r="AI31" s="141" t="s">
        <v>203</v>
      </c>
      <c r="AJ31" s="141" t="s">
        <v>203</v>
      </c>
      <c r="AK31" s="141" t="s">
        <v>203</v>
      </c>
      <c r="AL31" s="141" t="s">
        <v>203</v>
      </c>
      <c r="AM31" s="141" t="s">
        <v>203</v>
      </c>
      <c r="AN31" s="262" t="s">
        <v>203</v>
      </c>
      <c r="AO31" s="262" t="s">
        <v>203</v>
      </c>
      <c r="AP31" s="262" t="s">
        <v>203</v>
      </c>
      <c r="AQ31" s="262" t="s">
        <v>203</v>
      </c>
      <c r="AR31" s="262" t="s">
        <v>203</v>
      </c>
      <c r="AS31" s="262" t="s">
        <v>203</v>
      </c>
      <c r="AT31" s="141" t="s">
        <v>203</v>
      </c>
      <c r="AU31" s="141" t="s">
        <v>203</v>
      </c>
      <c r="AV31" s="141" t="s">
        <v>203</v>
      </c>
      <c r="AW31" s="141" t="s">
        <v>203</v>
      </c>
      <c r="AX31" s="141" t="s">
        <v>203</v>
      </c>
      <c r="AY31" s="141" t="s">
        <v>203</v>
      </c>
      <c r="AZ31" s="141" t="s">
        <v>203</v>
      </c>
    </row>
    <row r="32" spans="1:52" s="122" customFormat="1" ht="32" hidden="1" outlineLevel="1">
      <c r="A32" s="6" t="s">
        <v>51</v>
      </c>
      <c r="B32" s="259" t="s">
        <v>52</v>
      </c>
      <c r="C32" s="120" t="s">
        <v>203</v>
      </c>
      <c r="D32" s="120" t="s">
        <v>203</v>
      </c>
      <c r="E32" s="120" t="s">
        <v>203</v>
      </c>
      <c r="F32" s="120" t="s">
        <v>203</v>
      </c>
      <c r="G32" s="120" t="s">
        <v>203</v>
      </c>
      <c r="H32" s="120" t="s">
        <v>203</v>
      </c>
      <c r="I32" s="120" t="s">
        <v>203</v>
      </c>
      <c r="J32" s="120" t="s">
        <v>203</v>
      </c>
      <c r="K32" s="120" t="s">
        <v>203</v>
      </c>
      <c r="L32" s="120" t="s">
        <v>203</v>
      </c>
      <c r="M32" s="120" t="s">
        <v>203</v>
      </c>
      <c r="N32" s="120" t="s">
        <v>203</v>
      </c>
      <c r="O32" s="120" t="s">
        <v>203</v>
      </c>
      <c r="P32" s="141" t="s">
        <v>203</v>
      </c>
      <c r="Q32" s="141" t="s">
        <v>203</v>
      </c>
      <c r="R32" s="141" t="s">
        <v>203</v>
      </c>
      <c r="S32" s="141" t="s">
        <v>203</v>
      </c>
      <c r="T32" s="141" t="s">
        <v>203</v>
      </c>
      <c r="U32" s="141" t="s">
        <v>203</v>
      </c>
      <c r="V32" s="141" t="s">
        <v>203</v>
      </c>
      <c r="W32" s="141" t="s">
        <v>203</v>
      </c>
      <c r="X32" s="141" t="s">
        <v>203</v>
      </c>
      <c r="Y32" s="141" t="s">
        <v>203</v>
      </c>
      <c r="Z32" s="141" t="s">
        <v>203</v>
      </c>
      <c r="AA32" s="141" t="s">
        <v>203</v>
      </c>
      <c r="AB32" s="262" t="s">
        <v>203</v>
      </c>
      <c r="AC32" s="262" t="s">
        <v>203</v>
      </c>
      <c r="AD32" s="262" t="s">
        <v>203</v>
      </c>
      <c r="AE32" s="262" t="s">
        <v>203</v>
      </c>
      <c r="AF32" s="262" t="s">
        <v>203</v>
      </c>
      <c r="AG32" s="262" t="s">
        <v>203</v>
      </c>
      <c r="AH32" s="141" t="s">
        <v>203</v>
      </c>
      <c r="AI32" s="141" t="s">
        <v>203</v>
      </c>
      <c r="AJ32" s="141" t="s">
        <v>203</v>
      </c>
      <c r="AK32" s="141" t="s">
        <v>203</v>
      </c>
      <c r="AL32" s="141" t="s">
        <v>203</v>
      </c>
      <c r="AM32" s="141" t="s">
        <v>203</v>
      </c>
      <c r="AN32" s="262" t="s">
        <v>203</v>
      </c>
      <c r="AO32" s="262" t="s">
        <v>203</v>
      </c>
      <c r="AP32" s="262" t="s">
        <v>203</v>
      </c>
      <c r="AQ32" s="262" t="s">
        <v>203</v>
      </c>
      <c r="AR32" s="262" t="s">
        <v>203</v>
      </c>
      <c r="AS32" s="262" t="s">
        <v>203</v>
      </c>
      <c r="AT32" s="141" t="s">
        <v>203</v>
      </c>
      <c r="AU32" s="141" t="s">
        <v>203</v>
      </c>
      <c r="AV32" s="141" t="s">
        <v>203</v>
      </c>
      <c r="AW32" s="141" t="s">
        <v>203</v>
      </c>
      <c r="AX32" s="141" t="s">
        <v>203</v>
      </c>
      <c r="AY32" s="141" t="s">
        <v>203</v>
      </c>
      <c r="AZ32" s="141" t="s">
        <v>203</v>
      </c>
    </row>
    <row r="33" spans="1:52" s="122" customFormat="1" hidden="1" outlineLevel="1">
      <c r="A33" s="6" t="s">
        <v>53</v>
      </c>
      <c r="B33" s="259" t="s">
        <v>54</v>
      </c>
      <c r="C33" s="120" t="s">
        <v>203</v>
      </c>
      <c r="D33" s="120" t="s">
        <v>203</v>
      </c>
      <c r="E33" s="120" t="s">
        <v>203</v>
      </c>
      <c r="F33" s="120" t="s">
        <v>203</v>
      </c>
      <c r="G33" s="120" t="s">
        <v>203</v>
      </c>
      <c r="H33" s="120" t="s">
        <v>203</v>
      </c>
      <c r="I33" s="120" t="s">
        <v>203</v>
      </c>
      <c r="J33" s="120" t="s">
        <v>203</v>
      </c>
      <c r="K33" s="120" t="s">
        <v>203</v>
      </c>
      <c r="L33" s="120" t="s">
        <v>203</v>
      </c>
      <c r="M33" s="120" t="s">
        <v>203</v>
      </c>
      <c r="N33" s="120" t="s">
        <v>203</v>
      </c>
      <c r="O33" s="120" t="s">
        <v>203</v>
      </c>
      <c r="P33" s="141" t="s">
        <v>203</v>
      </c>
      <c r="Q33" s="141" t="s">
        <v>203</v>
      </c>
      <c r="R33" s="141" t="s">
        <v>203</v>
      </c>
      <c r="S33" s="141" t="s">
        <v>203</v>
      </c>
      <c r="T33" s="141" t="s">
        <v>203</v>
      </c>
      <c r="U33" s="141" t="s">
        <v>203</v>
      </c>
      <c r="V33" s="141" t="s">
        <v>203</v>
      </c>
      <c r="W33" s="141" t="s">
        <v>203</v>
      </c>
      <c r="X33" s="141" t="s">
        <v>203</v>
      </c>
      <c r="Y33" s="141" t="s">
        <v>203</v>
      </c>
      <c r="Z33" s="141" t="s">
        <v>203</v>
      </c>
      <c r="AA33" s="141" t="s">
        <v>203</v>
      </c>
      <c r="AB33" s="262" t="s">
        <v>203</v>
      </c>
      <c r="AC33" s="262" t="s">
        <v>203</v>
      </c>
      <c r="AD33" s="262" t="s">
        <v>203</v>
      </c>
      <c r="AE33" s="262" t="s">
        <v>203</v>
      </c>
      <c r="AF33" s="262" t="s">
        <v>203</v>
      </c>
      <c r="AG33" s="262" t="s">
        <v>203</v>
      </c>
      <c r="AH33" s="141" t="s">
        <v>203</v>
      </c>
      <c r="AI33" s="141" t="s">
        <v>203</v>
      </c>
      <c r="AJ33" s="141" t="s">
        <v>203</v>
      </c>
      <c r="AK33" s="141" t="s">
        <v>203</v>
      </c>
      <c r="AL33" s="141" t="s">
        <v>203</v>
      </c>
      <c r="AM33" s="141" t="s">
        <v>203</v>
      </c>
      <c r="AN33" s="262" t="s">
        <v>203</v>
      </c>
      <c r="AO33" s="262" t="s">
        <v>203</v>
      </c>
      <c r="AP33" s="262" t="s">
        <v>203</v>
      </c>
      <c r="AQ33" s="262" t="s">
        <v>203</v>
      </c>
      <c r="AR33" s="262" t="s">
        <v>203</v>
      </c>
      <c r="AS33" s="262" t="s">
        <v>203</v>
      </c>
      <c r="AT33" s="141" t="s">
        <v>203</v>
      </c>
      <c r="AU33" s="141" t="s">
        <v>203</v>
      </c>
      <c r="AV33" s="141" t="s">
        <v>203</v>
      </c>
      <c r="AW33" s="141" t="s">
        <v>203</v>
      </c>
      <c r="AX33" s="141" t="s">
        <v>203</v>
      </c>
      <c r="AY33" s="141" t="s">
        <v>203</v>
      </c>
      <c r="AZ33" s="141" t="s">
        <v>203</v>
      </c>
    </row>
    <row r="34" spans="1:52" s="122" customFormat="1" hidden="1" outlineLevel="1">
      <c r="A34" s="6" t="s">
        <v>55</v>
      </c>
      <c r="B34" s="259" t="s">
        <v>56</v>
      </c>
      <c r="C34" s="120" t="s">
        <v>203</v>
      </c>
      <c r="D34" s="120" t="s">
        <v>203</v>
      </c>
      <c r="E34" s="120" t="s">
        <v>203</v>
      </c>
      <c r="F34" s="120" t="s">
        <v>203</v>
      </c>
      <c r="G34" s="120" t="s">
        <v>203</v>
      </c>
      <c r="H34" s="120" t="s">
        <v>203</v>
      </c>
      <c r="I34" s="120" t="s">
        <v>203</v>
      </c>
      <c r="J34" s="120" t="s">
        <v>203</v>
      </c>
      <c r="K34" s="120" t="s">
        <v>203</v>
      </c>
      <c r="L34" s="120" t="s">
        <v>203</v>
      </c>
      <c r="M34" s="120" t="s">
        <v>203</v>
      </c>
      <c r="N34" s="120" t="s">
        <v>203</v>
      </c>
      <c r="O34" s="120" t="s">
        <v>203</v>
      </c>
      <c r="P34" s="141" t="s">
        <v>203</v>
      </c>
      <c r="Q34" s="141" t="s">
        <v>203</v>
      </c>
      <c r="R34" s="141" t="s">
        <v>203</v>
      </c>
      <c r="S34" s="141" t="s">
        <v>203</v>
      </c>
      <c r="T34" s="141" t="s">
        <v>203</v>
      </c>
      <c r="U34" s="141" t="s">
        <v>203</v>
      </c>
      <c r="V34" s="141" t="s">
        <v>203</v>
      </c>
      <c r="W34" s="141" t="s">
        <v>203</v>
      </c>
      <c r="X34" s="141" t="s">
        <v>203</v>
      </c>
      <c r="Y34" s="141" t="s">
        <v>203</v>
      </c>
      <c r="Z34" s="141" t="s">
        <v>203</v>
      </c>
      <c r="AA34" s="141" t="s">
        <v>203</v>
      </c>
      <c r="AB34" s="262" t="s">
        <v>203</v>
      </c>
      <c r="AC34" s="262" t="s">
        <v>203</v>
      </c>
      <c r="AD34" s="262" t="s">
        <v>203</v>
      </c>
      <c r="AE34" s="262" t="s">
        <v>203</v>
      </c>
      <c r="AF34" s="262" t="s">
        <v>203</v>
      </c>
      <c r="AG34" s="262" t="s">
        <v>203</v>
      </c>
      <c r="AH34" s="141" t="s">
        <v>203</v>
      </c>
      <c r="AI34" s="141" t="s">
        <v>203</v>
      </c>
      <c r="AJ34" s="141" t="s">
        <v>203</v>
      </c>
      <c r="AK34" s="141" t="s">
        <v>203</v>
      </c>
      <c r="AL34" s="141" t="s">
        <v>203</v>
      </c>
      <c r="AM34" s="141" t="s">
        <v>203</v>
      </c>
      <c r="AN34" s="262" t="s">
        <v>203</v>
      </c>
      <c r="AO34" s="262" t="s">
        <v>203</v>
      </c>
      <c r="AP34" s="262" t="s">
        <v>203</v>
      </c>
      <c r="AQ34" s="262" t="s">
        <v>203</v>
      </c>
      <c r="AR34" s="262" t="s">
        <v>203</v>
      </c>
      <c r="AS34" s="262" t="s">
        <v>203</v>
      </c>
      <c r="AT34" s="141" t="s">
        <v>203</v>
      </c>
      <c r="AU34" s="141" t="s">
        <v>203</v>
      </c>
      <c r="AV34" s="141" t="s">
        <v>203</v>
      </c>
      <c r="AW34" s="141" t="s">
        <v>203</v>
      </c>
      <c r="AX34" s="141" t="s">
        <v>203</v>
      </c>
      <c r="AY34" s="141" t="s">
        <v>203</v>
      </c>
      <c r="AZ34" s="141" t="s">
        <v>203</v>
      </c>
    </row>
    <row r="35" spans="1:52" s="122" customFormat="1" ht="32" hidden="1" outlineLevel="1">
      <c r="A35" s="6" t="s">
        <v>57</v>
      </c>
      <c r="B35" s="259" t="s">
        <v>58</v>
      </c>
      <c r="C35" s="120" t="s">
        <v>203</v>
      </c>
      <c r="D35" s="120" t="s">
        <v>203</v>
      </c>
      <c r="E35" s="120" t="s">
        <v>203</v>
      </c>
      <c r="F35" s="120" t="s">
        <v>203</v>
      </c>
      <c r="G35" s="120" t="s">
        <v>203</v>
      </c>
      <c r="H35" s="120" t="s">
        <v>203</v>
      </c>
      <c r="I35" s="120" t="s">
        <v>203</v>
      </c>
      <c r="J35" s="120" t="s">
        <v>203</v>
      </c>
      <c r="K35" s="120" t="s">
        <v>203</v>
      </c>
      <c r="L35" s="120" t="s">
        <v>203</v>
      </c>
      <c r="M35" s="120" t="s">
        <v>203</v>
      </c>
      <c r="N35" s="120" t="s">
        <v>203</v>
      </c>
      <c r="O35" s="120" t="s">
        <v>203</v>
      </c>
      <c r="P35" s="141" t="s">
        <v>203</v>
      </c>
      <c r="Q35" s="141" t="s">
        <v>203</v>
      </c>
      <c r="R35" s="141" t="s">
        <v>203</v>
      </c>
      <c r="S35" s="141" t="s">
        <v>203</v>
      </c>
      <c r="T35" s="141" t="s">
        <v>203</v>
      </c>
      <c r="U35" s="141" t="s">
        <v>203</v>
      </c>
      <c r="V35" s="141" t="s">
        <v>203</v>
      </c>
      <c r="W35" s="141" t="s">
        <v>203</v>
      </c>
      <c r="X35" s="141" t="s">
        <v>203</v>
      </c>
      <c r="Y35" s="141" t="s">
        <v>203</v>
      </c>
      <c r="Z35" s="141" t="s">
        <v>203</v>
      </c>
      <c r="AA35" s="141" t="s">
        <v>203</v>
      </c>
      <c r="AB35" s="262" t="s">
        <v>203</v>
      </c>
      <c r="AC35" s="262" t="s">
        <v>203</v>
      </c>
      <c r="AD35" s="262" t="s">
        <v>203</v>
      </c>
      <c r="AE35" s="262" t="s">
        <v>203</v>
      </c>
      <c r="AF35" s="262" t="s">
        <v>203</v>
      </c>
      <c r="AG35" s="262" t="s">
        <v>203</v>
      </c>
      <c r="AH35" s="141" t="s">
        <v>203</v>
      </c>
      <c r="AI35" s="141" t="s">
        <v>203</v>
      </c>
      <c r="AJ35" s="141" t="s">
        <v>203</v>
      </c>
      <c r="AK35" s="141" t="s">
        <v>203</v>
      </c>
      <c r="AL35" s="141" t="s">
        <v>203</v>
      </c>
      <c r="AM35" s="141" t="s">
        <v>203</v>
      </c>
      <c r="AN35" s="262" t="s">
        <v>203</v>
      </c>
      <c r="AO35" s="262" t="s">
        <v>203</v>
      </c>
      <c r="AP35" s="262" t="s">
        <v>203</v>
      </c>
      <c r="AQ35" s="262" t="s">
        <v>203</v>
      </c>
      <c r="AR35" s="262" t="s">
        <v>203</v>
      </c>
      <c r="AS35" s="262" t="s">
        <v>203</v>
      </c>
      <c r="AT35" s="141" t="s">
        <v>203</v>
      </c>
      <c r="AU35" s="141" t="s">
        <v>203</v>
      </c>
      <c r="AV35" s="141" t="s">
        <v>203</v>
      </c>
      <c r="AW35" s="141" t="s">
        <v>203</v>
      </c>
      <c r="AX35" s="141" t="s">
        <v>203</v>
      </c>
      <c r="AY35" s="141" t="s">
        <v>203</v>
      </c>
      <c r="AZ35" s="141" t="s">
        <v>203</v>
      </c>
    </row>
    <row r="36" spans="1:52" s="122" customFormat="1" hidden="1" outlineLevel="1">
      <c r="A36" s="6" t="s">
        <v>59</v>
      </c>
      <c r="B36" s="259" t="s">
        <v>60</v>
      </c>
      <c r="C36" s="120" t="s">
        <v>203</v>
      </c>
      <c r="D36" s="120" t="s">
        <v>203</v>
      </c>
      <c r="E36" s="120" t="s">
        <v>203</v>
      </c>
      <c r="F36" s="120" t="s">
        <v>203</v>
      </c>
      <c r="G36" s="120" t="s">
        <v>203</v>
      </c>
      <c r="H36" s="120" t="s">
        <v>203</v>
      </c>
      <c r="I36" s="120" t="s">
        <v>203</v>
      </c>
      <c r="J36" s="120" t="s">
        <v>203</v>
      </c>
      <c r="K36" s="120" t="s">
        <v>203</v>
      </c>
      <c r="L36" s="120" t="s">
        <v>203</v>
      </c>
      <c r="M36" s="120" t="s">
        <v>203</v>
      </c>
      <c r="N36" s="120" t="s">
        <v>203</v>
      </c>
      <c r="O36" s="120" t="s">
        <v>203</v>
      </c>
      <c r="P36" s="141" t="s">
        <v>203</v>
      </c>
      <c r="Q36" s="141" t="s">
        <v>203</v>
      </c>
      <c r="R36" s="141" t="s">
        <v>203</v>
      </c>
      <c r="S36" s="141" t="s">
        <v>203</v>
      </c>
      <c r="T36" s="141" t="s">
        <v>203</v>
      </c>
      <c r="U36" s="141" t="s">
        <v>203</v>
      </c>
      <c r="V36" s="141" t="s">
        <v>203</v>
      </c>
      <c r="W36" s="141" t="s">
        <v>203</v>
      </c>
      <c r="X36" s="141" t="s">
        <v>203</v>
      </c>
      <c r="Y36" s="141" t="s">
        <v>203</v>
      </c>
      <c r="Z36" s="141" t="s">
        <v>203</v>
      </c>
      <c r="AA36" s="141" t="s">
        <v>203</v>
      </c>
      <c r="AB36" s="262" t="s">
        <v>203</v>
      </c>
      <c r="AC36" s="262" t="s">
        <v>203</v>
      </c>
      <c r="AD36" s="262" t="s">
        <v>203</v>
      </c>
      <c r="AE36" s="262" t="s">
        <v>203</v>
      </c>
      <c r="AF36" s="262" t="s">
        <v>203</v>
      </c>
      <c r="AG36" s="262" t="s">
        <v>203</v>
      </c>
      <c r="AH36" s="141" t="s">
        <v>203</v>
      </c>
      <c r="AI36" s="141" t="s">
        <v>203</v>
      </c>
      <c r="AJ36" s="141" t="s">
        <v>203</v>
      </c>
      <c r="AK36" s="141" t="s">
        <v>203</v>
      </c>
      <c r="AL36" s="141" t="s">
        <v>203</v>
      </c>
      <c r="AM36" s="141" t="s">
        <v>203</v>
      </c>
      <c r="AN36" s="262" t="s">
        <v>203</v>
      </c>
      <c r="AO36" s="262" t="s">
        <v>203</v>
      </c>
      <c r="AP36" s="262" t="s">
        <v>203</v>
      </c>
      <c r="AQ36" s="262" t="s">
        <v>203</v>
      </c>
      <c r="AR36" s="262" t="s">
        <v>203</v>
      </c>
      <c r="AS36" s="262" t="s">
        <v>203</v>
      </c>
      <c r="AT36" s="141" t="s">
        <v>203</v>
      </c>
      <c r="AU36" s="141" t="s">
        <v>203</v>
      </c>
      <c r="AV36" s="141" t="s">
        <v>203</v>
      </c>
      <c r="AW36" s="141" t="s">
        <v>203</v>
      </c>
      <c r="AX36" s="141" t="s">
        <v>203</v>
      </c>
      <c r="AY36" s="141" t="s">
        <v>203</v>
      </c>
      <c r="AZ36" s="141" t="s">
        <v>203</v>
      </c>
    </row>
    <row r="37" spans="1:52" s="122" customFormat="1" hidden="1" outlineLevel="1">
      <c r="A37" s="6" t="s">
        <v>61</v>
      </c>
      <c r="B37" s="259" t="s">
        <v>62</v>
      </c>
      <c r="C37" s="120" t="s">
        <v>203</v>
      </c>
      <c r="D37" s="120" t="s">
        <v>203</v>
      </c>
      <c r="E37" s="120" t="s">
        <v>203</v>
      </c>
      <c r="F37" s="120" t="s">
        <v>203</v>
      </c>
      <c r="G37" s="120" t="s">
        <v>203</v>
      </c>
      <c r="H37" s="120" t="s">
        <v>203</v>
      </c>
      <c r="I37" s="120" t="s">
        <v>203</v>
      </c>
      <c r="J37" s="120" t="s">
        <v>203</v>
      </c>
      <c r="K37" s="120" t="s">
        <v>203</v>
      </c>
      <c r="L37" s="120" t="s">
        <v>203</v>
      </c>
      <c r="M37" s="120" t="s">
        <v>203</v>
      </c>
      <c r="N37" s="120" t="s">
        <v>203</v>
      </c>
      <c r="O37" s="120" t="s">
        <v>203</v>
      </c>
      <c r="P37" s="141" t="s">
        <v>203</v>
      </c>
      <c r="Q37" s="141" t="s">
        <v>203</v>
      </c>
      <c r="R37" s="141" t="s">
        <v>203</v>
      </c>
      <c r="S37" s="141" t="s">
        <v>203</v>
      </c>
      <c r="T37" s="141" t="s">
        <v>203</v>
      </c>
      <c r="U37" s="141" t="s">
        <v>203</v>
      </c>
      <c r="V37" s="141" t="s">
        <v>203</v>
      </c>
      <c r="W37" s="141" t="s">
        <v>203</v>
      </c>
      <c r="X37" s="141" t="s">
        <v>203</v>
      </c>
      <c r="Y37" s="141" t="s">
        <v>203</v>
      </c>
      <c r="Z37" s="141" t="s">
        <v>203</v>
      </c>
      <c r="AA37" s="141" t="s">
        <v>203</v>
      </c>
      <c r="AB37" s="262" t="s">
        <v>203</v>
      </c>
      <c r="AC37" s="262" t="s">
        <v>203</v>
      </c>
      <c r="AD37" s="262" t="s">
        <v>203</v>
      </c>
      <c r="AE37" s="262" t="s">
        <v>203</v>
      </c>
      <c r="AF37" s="262" t="s">
        <v>203</v>
      </c>
      <c r="AG37" s="262" t="s">
        <v>203</v>
      </c>
      <c r="AH37" s="141" t="s">
        <v>203</v>
      </c>
      <c r="AI37" s="141" t="s">
        <v>203</v>
      </c>
      <c r="AJ37" s="141" t="s">
        <v>203</v>
      </c>
      <c r="AK37" s="141" t="s">
        <v>203</v>
      </c>
      <c r="AL37" s="141" t="s">
        <v>203</v>
      </c>
      <c r="AM37" s="141" t="s">
        <v>203</v>
      </c>
      <c r="AN37" s="262" t="s">
        <v>203</v>
      </c>
      <c r="AO37" s="262" t="s">
        <v>203</v>
      </c>
      <c r="AP37" s="262" t="s">
        <v>203</v>
      </c>
      <c r="AQ37" s="262" t="s">
        <v>203</v>
      </c>
      <c r="AR37" s="262" t="s">
        <v>203</v>
      </c>
      <c r="AS37" s="262" t="s">
        <v>203</v>
      </c>
      <c r="AT37" s="141" t="s">
        <v>203</v>
      </c>
      <c r="AU37" s="141" t="s">
        <v>203</v>
      </c>
      <c r="AV37" s="141" t="s">
        <v>203</v>
      </c>
      <c r="AW37" s="141" t="s">
        <v>203</v>
      </c>
      <c r="AX37" s="141" t="s">
        <v>203</v>
      </c>
      <c r="AY37" s="141" t="s">
        <v>203</v>
      </c>
      <c r="AZ37" s="141" t="s">
        <v>203</v>
      </c>
    </row>
    <row r="38" spans="1:52" s="122" customFormat="1" hidden="1" outlineLevel="1">
      <c r="A38" s="6" t="s">
        <v>63</v>
      </c>
      <c r="B38" s="259" t="s">
        <v>64</v>
      </c>
      <c r="C38" s="120" t="s">
        <v>203</v>
      </c>
      <c r="D38" s="120" t="s">
        <v>203</v>
      </c>
      <c r="E38" s="120" t="s">
        <v>203</v>
      </c>
      <c r="F38" s="120" t="s">
        <v>203</v>
      </c>
      <c r="G38" s="120" t="s">
        <v>203</v>
      </c>
      <c r="H38" s="120" t="s">
        <v>203</v>
      </c>
      <c r="I38" s="120" t="s">
        <v>203</v>
      </c>
      <c r="J38" s="120" t="s">
        <v>203</v>
      </c>
      <c r="K38" s="120" t="s">
        <v>203</v>
      </c>
      <c r="L38" s="120" t="s">
        <v>203</v>
      </c>
      <c r="M38" s="120" t="s">
        <v>203</v>
      </c>
      <c r="N38" s="120" t="s">
        <v>203</v>
      </c>
      <c r="O38" s="120" t="s">
        <v>203</v>
      </c>
      <c r="P38" s="141" t="s">
        <v>203</v>
      </c>
      <c r="Q38" s="141" t="s">
        <v>203</v>
      </c>
      <c r="R38" s="141" t="s">
        <v>203</v>
      </c>
      <c r="S38" s="141" t="s">
        <v>203</v>
      </c>
      <c r="T38" s="141" t="s">
        <v>203</v>
      </c>
      <c r="U38" s="141" t="s">
        <v>203</v>
      </c>
      <c r="V38" s="141" t="s">
        <v>203</v>
      </c>
      <c r="W38" s="141" t="s">
        <v>203</v>
      </c>
      <c r="X38" s="141" t="s">
        <v>203</v>
      </c>
      <c r="Y38" s="141" t="s">
        <v>203</v>
      </c>
      <c r="Z38" s="141" t="s">
        <v>203</v>
      </c>
      <c r="AA38" s="141" t="s">
        <v>203</v>
      </c>
      <c r="AB38" s="262" t="s">
        <v>203</v>
      </c>
      <c r="AC38" s="262" t="s">
        <v>203</v>
      </c>
      <c r="AD38" s="262" t="s">
        <v>203</v>
      </c>
      <c r="AE38" s="262" t="s">
        <v>203</v>
      </c>
      <c r="AF38" s="262" t="s">
        <v>203</v>
      </c>
      <c r="AG38" s="262" t="s">
        <v>203</v>
      </c>
      <c r="AH38" s="141" t="s">
        <v>203</v>
      </c>
      <c r="AI38" s="141" t="s">
        <v>203</v>
      </c>
      <c r="AJ38" s="141" t="s">
        <v>203</v>
      </c>
      <c r="AK38" s="141" t="s">
        <v>203</v>
      </c>
      <c r="AL38" s="141" t="s">
        <v>203</v>
      </c>
      <c r="AM38" s="141" t="s">
        <v>203</v>
      </c>
      <c r="AN38" s="262" t="s">
        <v>203</v>
      </c>
      <c r="AO38" s="262" t="s">
        <v>203</v>
      </c>
      <c r="AP38" s="262" t="s">
        <v>203</v>
      </c>
      <c r="AQ38" s="262" t="s">
        <v>203</v>
      </c>
      <c r="AR38" s="262" t="s">
        <v>203</v>
      </c>
      <c r="AS38" s="262" t="s">
        <v>203</v>
      </c>
      <c r="AT38" s="141" t="s">
        <v>203</v>
      </c>
      <c r="AU38" s="141" t="s">
        <v>203</v>
      </c>
      <c r="AV38" s="141" t="s">
        <v>203</v>
      </c>
      <c r="AW38" s="141" t="s">
        <v>203</v>
      </c>
      <c r="AX38" s="141" t="s">
        <v>203</v>
      </c>
      <c r="AY38" s="141" t="s">
        <v>203</v>
      </c>
      <c r="AZ38" s="141" t="s">
        <v>203</v>
      </c>
    </row>
    <row r="39" spans="1:52" s="122" customFormat="1" ht="48" hidden="1" outlineLevel="1">
      <c r="A39" s="6" t="s">
        <v>63</v>
      </c>
      <c r="B39" s="259" t="s">
        <v>65</v>
      </c>
      <c r="C39" s="120" t="s">
        <v>203</v>
      </c>
      <c r="D39" s="120" t="s">
        <v>203</v>
      </c>
      <c r="E39" s="120" t="s">
        <v>203</v>
      </c>
      <c r="F39" s="120" t="s">
        <v>203</v>
      </c>
      <c r="G39" s="120" t="s">
        <v>203</v>
      </c>
      <c r="H39" s="120" t="s">
        <v>203</v>
      </c>
      <c r="I39" s="120" t="s">
        <v>203</v>
      </c>
      <c r="J39" s="120" t="s">
        <v>203</v>
      </c>
      <c r="K39" s="120" t="s">
        <v>203</v>
      </c>
      <c r="L39" s="120" t="s">
        <v>203</v>
      </c>
      <c r="M39" s="120" t="s">
        <v>203</v>
      </c>
      <c r="N39" s="120" t="s">
        <v>203</v>
      </c>
      <c r="O39" s="120" t="s">
        <v>203</v>
      </c>
      <c r="P39" s="141" t="s">
        <v>203</v>
      </c>
      <c r="Q39" s="141" t="s">
        <v>203</v>
      </c>
      <c r="R39" s="141" t="s">
        <v>203</v>
      </c>
      <c r="S39" s="141" t="s">
        <v>203</v>
      </c>
      <c r="T39" s="141" t="s">
        <v>203</v>
      </c>
      <c r="U39" s="141" t="s">
        <v>203</v>
      </c>
      <c r="V39" s="141" t="s">
        <v>203</v>
      </c>
      <c r="W39" s="141" t="s">
        <v>203</v>
      </c>
      <c r="X39" s="141" t="s">
        <v>203</v>
      </c>
      <c r="Y39" s="141" t="s">
        <v>203</v>
      </c>
      <c r="Z39" s="141" t="s">
        <v>203</v>
      </c>
      <c r="AA39" s="141" t="s">
        <v>203</v>
      </c>
      <c r="AB39" s="262" t="s">
        <v>203</v>
      </c>
      <c r="AC39" s="262" t="s">
        <v>203</v>
      </c>
      <c r="AD39" s="262" t="s">
        <v>203</v>
      </c>
      <c r="AE39" s="262" t="s">
        <v>203</v>
      </c>
      <c r="AF39" s="262" t="s">
        <v>203</v>
      </c>
      <c r="AG39" s="262" t="s">
        <v>203</v>
      </c>
      <c r="AH39" s="141" t="s">
        <v>203</v>
      </c>
      <c r="AI39" s="141" t="s">
        <v>203</v>
      </c>
      <c r="AJ39" s="141" t="s">
        <v>203</v>
      </c>
      <c r="AK39" s="141" t="s">
        <v>203</v>
      </c>
      <c r="AL39" s="141" t="s">
        <v>203</v>
      </c>
      <c r="AM39" s="141" t="s">
        <v>203</v>
      </c>
      <c r="AN39" s="262" t="s">
        <v>203</v>
      </c>
      <c r="AO39" s="262" t="s">
        <v>203</v>
      </c>
      <c r="AP39" s="262" t="s">
        <v>203</v>
      </c>
      <c r="AQ39" s="262" t="s">
        <v>203</v>
      </c>
      <c r="AR39" s="262" t="s">
        <v>203</v>
      </c>
      <c r="AS39" s="262" t="s">
        <v>203</v>
      </c>
      <c r="AT39" s="141" t="s">
        <v>203</v>
      </c>
      <c r="AU39" s="141" t="s">
        <v>203</v>
      </c>
      <c r="AV39" s="141" t="s">
        <v>203</v>
      </c>
      <c r="AW39" s="141" t="s">
        <v>203</v>
      </c>
      <c r="AX39" s="141" t="s">
        <v>203</v>
      </c>
      <c r="AY39" s="141" t="s">
        <v>203</v>
      </c>
      <c r="AZ39" s="141" t="s">
        <v>203</v>
      </c>
    </row>
    <row r="40" spans="1:52" s="122" customFormat="1" ht="32" hidden="1" outlineLevel="1">
      <c r="A40" s="6" t="s">
        <v>63</v>
      </c>
      <c r="B40" s="259" t="s">
        <v>66</v>
      </c>
      <c r="C40" s="120" t="s">
        <v>203</v>
      </c>
      <c r="D40" s="120" t="s">
        <v>203</v>
      </c>
      <c r="E40" s="120" t="s">
        <v>203</v>
      </c>
      <c r="F40" s="120" t="s">
        <v>203</v>
      </c>
      <c r="G40" s="120" t="s">
        <v>203</v>
      </c>
      <c r="H40" s="120" t="s">
        <v>203</v>
      </c>
      <c r="I40" s="120" t="s">
        <v>203</v>
      </c>
      <c r="J40" s="120" t="s">
        <v>203</v>
      </c>
      <c r="K40" s="120" t="s">
        <v>203</v>
      </c>
      <c r="L40" s="120" t="s">
        <v>203</v>
      </c>
      <c r="M40" s="120" t="s">
        <v>203</v>
      </c>
      <c r="N40" s="120" t="s">
        <v>203</v>
      </c>
      <c r="O40" s="120" t="s">
        <v>203</v>
      </c>
      <c r="P40" s="141" t="s">
        <v>203</v>
      </c>
      <c r="Q40" s="141" t="s">
        <v>203</v>
      </c>
      <c r="R40" s="141" t="s">
        <v>203</v>
      </c>
      <c r="S40" s="141" t="s">
        <v>203</v>
      </c>
      <c r="T40" s="141" t="s">
        <v>203</v>
      </c>
      <c r="U40" s="141" t="s">
        <v>203</v>
      </c>
      <c r="V40" s="141" t="s">
        <v>203</v>
      </c>
      <c r="W40" s="141" t="s">
        <v>203</v>
      </c>
      <c r="X40" s="141" t="s">
        <v>203</v>
      </c>
      <c r="Y40" s="141" t="s">
        <v>203</v>
      </c>
      <c r="Z40" s="141" t="s">
        <v>203</v>
      </c>
      <c r="AA40" s="141" t="s">
        <v>203</v>
      </c>
      <c r="AB40" s="262" t="s">
        <v>203</v>
      </c>
      <c r="AC40" s="262" t="s">
        <v>203</v>
      </c>
      <c r="AD40" s="262" t="s">
        <v>203</v>
      </c>
      <c r="AE40" s="262" t="s">
        <v>203</v>
      </c>
      <c r="AF40" s="262" t="s">
        <v>203</v>
      </c>
      <c r="AG40" s="262" t="s">
        <v>203</v>
      </c>
      <c r="AH40" s="141" t="s">
        <v>203</v>
      </c>
      <c r="AI40" s="141" t="s">
        <v>203</v>
      </c>
      <c r="AJ40" s="141" t="s">
        <v>203</v>
      </c>
      <c r="AK40" s="141" t="s">
        <v>203</v>
      </c>
      <c r="AL40" s="141" t="s">
        <v>203</v>
      </c>
      <c r="AM40" s="141" t="s">
        <v>203</v>
      </c>
      <c r="AN40" s="262" t="s">
        <v>203</v>
      </c>
      <c r="AO40" s="262" t="s">
        <v>203</v>
      </c>
      <c r="AP40" s="262" t="s">
        <v>203</v>
      </c>
      <c r="AQ40" s="262" t="s">
        <v>203</v>
      </c>
      <c r="AR40" s="262" t="s">
        <v>203</v>
      </c>
      <c r="AS40" s="262" t="s">
        <v>203</v>
      </c>
      <c r="AT40" s="141" t="s">
        <v>203</v>
      </c>
      <c r="AU40" s="141" t="s">
        <v>203</v>
      </c>
      <c r="AV40" s="141" t="s">
        <v>203</v>
      </c>
      <c r="AW40" s="141" t="s">
        <v>203</v>
      </c>
      <c r="AX40" s="141" t="s">
        <v>203</v>
      </c>
      <c r="AY40" s="141" t="s">
        <v>203</v>
      </c>
      <c r="AZ40" s="141" t="s">
        <v>203</v>
      </c>
    </row>
    <row r="41" spans="1:52" s="122" customFormat="1" ht="32" hidden="1" outlineLevel="1">
      <c r="A41" s="6" t="s">
        <v>63</v>
      </c>
      <c r="B41" s="259" t="s">
        <v>67</v>
      </c>
      <c r="C41" s="120" t="s">
        <v>203</v>
      </c>
      <c r="D41" s="120" t="s">
        <v>203</v>
      </c>
      <c r="E41" s="120" t="s">
        <v>203</v>
      </c>
      <c r="F41" s="120" t="s">
        <v>203</v>
      </c>
      <c r="G41" s="120" t="s">
        <v>203</v>
      </c>
      <c r="H41" s="120" t="s">
        <v>203</v>
      </c>
      <c r="I41" s="120" t="s">
        <v>203</v>
      </c>
      <c r="J41" s="120" t="s">
        <v>203</v>
      </c>
      <c r="K41" s="120" t="s">
        <v>203</v>
      </c>
      <c r="L41" s="120" t="s">
        <v>203</v>
      </c>
      <c r="M41" s="120" t="s">
        <v>203</v>
      </c>
      <c r="N41" s="120" t="s">
        <v>203</v>
      </c>
      <c r="O41" s="120" t="s">
        <v>203</v>
      </c>
      <c r="P41" s="141" t="s">
        <v>203</v>
      </c>
      <c r="Q41" s="141" t="s">
        <v>203</v>
      </c>
      <c r="R41" s="141" t="s">
        <v>203</v>
      </c>
      <c r="S41" s="141" t="s">
        <v>203</v>
      </c>
      <c r="T41" s="141" t="s">
        <v>203</v>
      </c>
      <c r="U41" s="141" t="s">
        <v>203</v>
      </c>
      <c r="V41" s="141" t="s">
        <v>203</v>
      </c>
      <c r="W41" s="141" t="s">
        <v>203</v>
      </c>
      <c r="X41" s="141" t="s">
        <v>203</v>
      </c>
      <c r="Y41" s="141" t="s">
        <v>203</v>
      </c>
      <c r="Z41" s="141" t="s">
        <v>203</v>
      </c>
      <c r="AA41" s="141" t="s">
        <v>203</v>
      </c>
      <c r="AB41" s="262" t="s">
        <v>203</v>
      </c>
      <c r="AC41" s="262" t="s">
        <v>203</v>
      </c>
      <c r="AD41" s="262" t="s">
        <v>203</v>
      </c>
      <c r="AE41" s="262" t="s">
        <v>203</v>
      </c>
      <c r="AF41" s="262" t="s">
        <v>203</v>
      </c>
      <c r="AG41" s="262" t="s">
        <v>203</v>
      </c>
      <c r="AH41" s="141" t="s">
        <v>203</v>
      </c>
      <c r="AI41" s="141" t="s">
        <v>203</v>
      </c>
      <c r="AJ41" s="141" t="s">
        <v>203</v>
      </c>
      <c r="AK41" s="141" t="s">
        <v>203</v>
      </c>
      <c r="AL41" s="141" t="s">
        <v>203</v>
      </c>
      <c r="AM41" s="141" t="s">
        <v>203</v>
      </c>
      <c r="AN41" s="262" t="s">
        <v>203</v>
      </c>
      <c r="AO41" s="262" t="s">
        <v>203</v>
      </c>
      <c r="AP41" s="262" t="s">
        <v>203</v>
      </c>
      <c r="AQ41" s="262" t="s">
        <v>203</v>
      </c>
      <c r="AR41" s="262" t="s">
        <v>203</v>
      </c>
      <c r="AS41" s="262" t="s">
        <v>203</v>
      </c>
      <c r="AT41" s="141" t="s">
        <v>203</v>
      </c>
      <c r="AU41" s="141" t="s">
        <v>203</v>
      </c>
      <c r="AV41" s="141" t="s">
        <v>203</v>
      </c>
      <c r="AW41" s="141" t="s">
        <v>203</v>
      </c>
      <c r="AX41" s="141" t="s">
        <v>203</v>
      </c>
      <c r="AY41" s="141" t="s">
        <v>203</v>
      </c>
      <c r="AZ41" s="141" t="s">
        <v>203</v>
      </c>
    </row>
    <row r="42" spans="1:52" s="122" customFormat="1" hidden="1" outlineLevel="1">
      <c r="A42" s="6" t="s">
        <v>68</v>
      </c>
      <c r="B42" s="259" t="s">
        <v>64</v>
      </c>
      <c r="C42" s="120" t="s">
        <v>203</v>
      </c>
      <c r="D42" s="120" t="s">
        <v>203</v>
      </c>
      <c r="E42" s="120" t="s">
        <v>203</v>
      </c>
      <c r="F42" s="120" t="s">
        <v>203</v>
      </c>
      <c r="G42" s="120" t="s">
        <v>203</v>
      </c>
      <c r="H42" s="120" t="s">
        <v>203</v>
      </c>
      <c r="I42" s="120" t="s">
        <v>203</v>
      </c>
      <c r="J42" s="120" t="s">
        <v>203</v>
      </c>
      <c r="K42" s="120" t="s">
        <v>203</v>
      </c>
      <c r="L42" s="120" t="s">
        <v>203</v>
      </c>
      <c r="M42" s="120" t="s">
        <v>203</v>
      </c>
      <c r="N42" s="120" t="s">
        <v>203</v>
      </c>
      <c r="O42" s="120" t="s">
        <v>203</v>
      </c>
      <c r="P42" s="141" t="s">
        <v>203</v>
      </c>
      <c r="Q42" s="141" t="s">
        <v>203</v>
      </c>
      <c r="R42" s="141" t="s">
        <v>203</v>
      </c>
      <c r="S42" s="141" t="s">
        <v>203</v>
      </c>
      <c r="T42" s="141" t="s">
        <v>203</v>
      </c>
      <c r="U42" s="141" t="s">
        <v>203</v>
      </c>
      <c r="V42" s="141" t="s">
        <v>203</v>
      </c>
      <c r="W42" s="141" t="s">
        <v>203</v>
      </c>
      <c r="X42" s="141" t="s">
        <v>203</v>
      </c>
      <c r="Y42" s="141" t="s">
        <v>203</v>
      </c>
      <c r="Z42" s="141" t="s">
        <v>203</v>
      </c>
      <c r="AA42" s="141" t="s">
        <v>203</v>
      </c>
      <c r="AB42" s="262" t="s">
        <v>203</v>
      </c>
      <c r="AC42" s="262" t="s">
        <v>203</v>
      </c>
      <c r="AD42" s="262" t="s">
        <v>203</v>
      </c>
      <c r="AE42" s="262" t="s">
        <v>203</v>
      </c>
      <c r="AF42" s="262" t="s">
        <v>203</v>
      </c>
      <c r="AG42" s="262" t="s">
        <v>203</v>
      </c>
      <c r="AH42" s="141" t="s">
        <v>203</v>
      </c>
      <c r="AI42" s="141" t="s">
        <v>203</v>
      </c>
      <c r="AJ42" s="141" t="s">
        <v>203</v>
      </c>
      <c r="AK42" s="141" t="s">
        <v>203</v>
      </c>
      <c r="AL42" s="141" t="s">
        <v>203</v>
      </c>
      <c r="AM42" s="141" t="s">
        <v>203</v>
      </c>
      <c r="AN42" s="262" t="s">
        <v>203</v>
      </c>
      <c r="AO42" s="262" t="s">
        <v>203</v>
      </c>
      <c r="AP42" s="262" t="s">
        <v>203</v>
      </c>
      <c r="AQ42" s="262" t="s">
        <v>203</v>
      </c>
      <c r="AR42" s="262" t="s">
        <v>203</v>
      </c>
      <c r="AS42" s="262" t="s">
        <v>203</v>
      </c>
      <c r="AT42" s="141" t="s">
        <v>203</v>
      </c>
      <c r="AU42" s="141" t="s">
        <v>203</v>
      </c>
      <c r="AV42" s="141" t="s">
        <v>203</v>
      </c>
      <c r="AW42" s="141" t="s">
        <v>203</v>
      </c>
      <c r="AX42" s="141" t="s">
        <v>203</v>
      </c>
      <c r="AY42" s="141" t="s">
        <v>203</v>
      </c>
      <c r="AZ42" s="141" t="s">
        <v>203</v>
      </c>
    </row>
    <row r="43" spans="1:52" s="122" customFormat="1" ht="48" hidden="1" outlineLevel="1">
      <c r="A43" s="6" t="s">
        <v>68</v>
      </c>
      <c r="B43" s="259" t="s">
        <v>65</v>
      </c>
      <c r="C43" s="120" t="s">
        <v>203</v>
      </c>
      <c r="D43" s="120" t="s">
        <v>203</v>
      </c>
      <c r="E43" s="120" t="s">
        <v>203</v>
      </c>
      <c r="F43" s="120" t="s">
        <v>203</v>
      </c>
      <c r="G43" s="120" t="s">
        <v>203</v>
      </c>
      <c r="H43" s="120" t="s">
        <v>203</v>
      </c>
      <c r="I43" s="120" t="s">
        <v>203</v>
      </c>
      <c r="J43" s="120" t="s">
        <v>203</v>
      </c>
      <c r="K43" s="120" t="s">
        <v>203</v>
      </c>
      <c r="L43" s="120" t="s">
        <v>203</v>
      </c>
      <c r="M43" s="120" t="s">
        <v>203</v>
      </c>
      <c r="N43" s="120" t="s">
        <v>203</v>
      </c>
      <c r="O43" s="120" t="s">
        <v>203</v>
      </c>
      <c r="P43" s="141" t="s">
        <v>203</v>
      </c>
      <c r="Q43" s="141" t="s">
        <v>203</v>
      </c>
      <c r="R43" s="141" t="s">
        <v>203</v>
      </c>
      <c r="S43" s="141" t="s">
        <v>203</v>
      </c>
      <c r="T43" s="141" t="s">
        <v>203</v>
      </c>
      <c r="U43" s="141" t="s">
        <v>203</v>
      </c>
      <c r="V43" s="141" t="s">
        <v>203</v>
      </c>
      <c r="W43" s="141" t="s">
        <v>203</v>
      </c>
      <c r="X43" s="141" t="s">
        <v>203</v>
      </c>
      <c r="Y43" s="141" t="s">
        <v>203</v>
      </c>
      <c r="Z43" s="141" t="s">
        <v>203</v>
      </c>
      <c r="AA43" s="141" t="s">
        <v>203</v>
      </c>
      <c r="AB43" s="262" t="s">
        <v>203</v>
      </c>
      <c r="AC43" s="262" t="s">
        <v>203</v>
      </c>
      <c r="AD43" s="262" t="s">
        <v>203</v>
      </c>
      <c r="AE43" s="262" t="s">
        <v>203</v>
      </c>
      <c r="AF43" s="262" t="s">
        <v>203</v>
      </c>
      <c r="AG43" s="262" t="s">
        <v>203</v>
      </c>
      <c r="AH43" s="141" t="s">
        <v>203</v>
      </c>
      <c r="AI43" s="141" t="s">
        <v>203</v>
      </c>
      <c r="AJ43" s="141" t="s">
        <v>203</v>
      </c>
      <c r="AK43" s="141" t="s">
        <v>203</v>
      </c>
      <c r="AL43" s="141" t="s">
        <v>203</v>
      </c>
      <c r="AM43" s="141" t="s">
        <v>203</v>
      </c>
      <c r="AN43" s="262" t="s">
        <v>203</v>
      </c>
      <c r="AO43" s="262" t="s">
        <v>203</v>
      </c>
      <c r="AP43" s="262" t="s">
        <v>203</v>
      </c>
      <c r="AQ43" s="262" t="s">
        <v>203</v>
      </c>
      <c r="AR43" s="262" t="s">
        <v>203</v>
      </c>
      <c r="AS43" s="262" t="s">
        <v>203</v>
      </c>
      <c r="AT43" s="141" t="s">
        <v>203</v>
      </c>
      <c r="AU43" s="141" t="s">
        <v>203</v>
      </c>
      <c r="AV43" s="141" t="s">
        <v>203</v>
      </c>
      <c r="AW43" s="141" t="s">
        <v>203</v>
      </c>
      <c r="AX43" s="141" t="s">
        <v>203</v>
      </c>
      <c r="AY43" s="141" t="s">
        <v>203</v>
      </c>
      <c r="AZ43" s="141" t="s">
        <v>203</v>
      </c>
    </row>
    <row r="44" spans="1:52" s="122" customFormat="1" ht="32" hidden="1" outlineLevel="1">
      <c r="A44" s="6" t="s">
        <v>68</v>
      </c>
      <c r="B44" s="259" t="s">
        <v>66</v>
      </c>
      <c r="C44" s="120" t="s">
        <v>203</v>
      </c>
      <c r="D44" s="120" t="s">
        <v>203</v>
      </c>
      <c r="E44" s="120" t="s">
        <v>203</v>
      </c>
      <c r="F44" s="120" t="s">
        <v>203</v>
      </c>
      <c r="G44" s="120" t="s">
        <v>203</v>
      </c>
      <c r="H44" s="120" t="s">
        <v>203</v>
      </c>
      <c r="I44" s="120" t="s">
        <v>203</v>
      </c>
      <c r="J44" s="120" t="s">
        <v>203</v>
      </c>
      <c r="K44" s="120" t="s">
        <v>203</v>
      </c>
      <c r="L44" s="120" t="s">
        <v>203</v>
      </c>
      <c r="M44" s="120" t="s">
        <v>203</v>
      </c>
      <c r="N44" s="120" t="s">
        <v>203</v>
      </c>
      <c r="O44" s="120" t="s">
        <v>203</v>
      </c>
      <c r="P44" s="141" t="s">
        <v>203</v>
      </c>
      <c r="Q44" s="141" t="s">
        <v>203</v>
      </c>
      <c r="R44" s="141" t="s">
        <v>203</v>
      </c>
      <c r="S44" s="141" t="s">
        <v>203</v>
      </c>
      <c r="T44" s="141" t="s">
        <v>203</v>
      </c>
      <c r="U44" s="141" t="s">
        <v>203</v>
      </c>
      <c r="V44" s="141" t="s">
        <v>203</v>
      </c>
      <c r="W44" s="141" t="s">
        <v>203</v>
      </c>
      <c r="X44" s="141" t="s">
        <v>203</v>
      </c>
      <c r="Y44" s="141" t="s">
        <v>203</v>
      </c>
      <c r="Z44" s="141" t="s">
        <v>203</v>
      </c>
      <c r="AA44" s="141" t="s">
        <v>203</v>
      </c>
      <c r="AB44" s="262" t="s">
        <v>203</v>
      </c>
      <c r="AC44" s="262" t="s">
        <v>203</v>
      </c>
      <c r="AD44" s="262" t="s">
        <v>203</v>
      </c>
      <c r="AE44" s="262" t="s">
        <v>203</v>
      </c>
      <c r="AF44" s="262" t="s">
        <v>203</v>
      </c>
      <c r="AG44" s="262" t="s">
        <v>203</v>
      </c>
      <c r="AH44" s="141" t="s">
        <v>203</v>
      </c>
      <c r="AI44" s="141" t="s">
        <v>203</v>
      </c>
      <c r="AJ44" s="141" t="s">
        <v>203</v>
      </c>
      <c r="AK44" s="141" t="s">
        <v>203</v>
      </c>
      <c r="AL44" s="141" t="s">
        <v>203</v>
      </c>
      <c r="AM44" s="141" t="s">
        <v>203</v>
      </c>
      <c r="AN44" s="262" t="s">
        <v>203</v>
      </c>
      <c r="AO44" s="262" t="s">
        <v>203</v>
      </c>
      <c r="AP44" s="262" t="s">
        <v>203</v>
      </c>
      <c r="AQ44" s="262" t="s">
        <v>203</v>
      </c>
      <c r="AR44" s="262" t="s">
        <v>203</v>
      </c>
      <c r="AS44" s="262" t="s">
        <v>203</v>
      </c>
      <c r="AT44" s="141" t="s">
        <v>203</v>
      </c>
      <c r="AU44" s="141" t="s">
        <v>203</v>
      </c>
      <c r="AV44" s="141" t="s">
        <v>203</v>
      </c>
      <c r="AW44" s="141" t="s">
        <v>203</v>
      </c>
      <c r="AX44" s="141" t="s">
        <v>203</v>
      </c>
      <c r="AY44" s="141" t="s">
        <v>203</v>
      </c>
      <c r="AZ44" s="141" t="s">
        <v>203</v>
      </c>
    </row>
    <row r="45" spans="1:52" s="122" customFormat="1" ht="32" hidden="1" outlineLevel="1">
      <c r="A45" s="6" t="s">
        <v>68</v>
      </c>
      <c r="B45" s="259" t="s">
        <v>69</v>
      </c>
      <c r="C45" s="120" t="s">
        <v>203</v>
      </c>
      <c r="D45" s="120" t="s">
        <v>203</v>
      </c>
      <c r="E45" s="120" t="s">
        <v>203</v>
      </c>
      <c r="F45" s="120" t="s">
        <v>203</v>
      </c>
      <c r="G45" s="120" t="s">
        <v>203</v>
      </c>
      <c r="H45" s="120" t="s">
        <v>203</v>
      </c>
      <c r="I45" s="120" t="s">
        <v>203</v>
      </c>
      <c r="J45" s="120" t="s">
        <v>203</v>
      </c>
      <c r="K45" s="120" t="s">
        <v>203</v>
      </c>
      <c r="L45" s="120" t="s">
        <v>203</v>
      </c>
      <c r="M45" s="120" t="s">
        <v>203</v>
      </c>
      <c r="N45" s="120" t="s">
        <v>203</v>
      </c>
      <c r="O45" s="120" t="s">
        <v>203</v>
      </c>
      <c r="P45" s="141" t="s">
        <v>203</v>
      </c>
      <c r="Q45" s="141" t="s">
        <v>203</v>
      </c>
      <c r="R45" s="141" t="s">
        <v>203</v>
      </c>
      <c r="S45" s="141" t="s">
        <v>203</v>
      </c>
      <c r="T45" s="141" t="s">
        <v>203</v>
      </c>
      <c r="U45" s="141" t="s">
        <v>203</v>
      </c>
      <c r="V45" s="141" t="s">
        <v>203</v>
      </c>
      <c r="W45" s="141" t="s">
        <v>203</v>
      </c>
      <c r="X45" s="141" t="s">
        <v>203</v>
      </c>
      <c r="Y45" s="141" t="s">
        <v>203</v>
      </c>
      <c r="Z45" s="141" t="s">
        <v>203</v>
      </c>
      <c r="AA45" s="141" t="s">
        <v>203</v>
      </c>
      <c r="AB45" s="262" t="s">
        <v>203</v>
      </c>
      <c r="AC45" s="262" t="s">
        <v>203</v>
      </c>
      <c r="AD45" s="262" t="s">
        <v>203</v>
      </c>
      <c r="AE45" s="262" t="s">
        <v>203</v>
      </c>
      <c r="AF45" s="262" t="s">
        <v>203</v>
      </c>
      <c r="AG45" s="262" t="s">
        <v>203</v>
      </c>
      <c r="AH45" s="141" t="s">
        <v>203</v>
      </c>
      <c r="AI45" s="141" t="s">
        <v>203</v>
      </c>
      <c r="AJ45" s="141" t="s">
        <v>203</v>
      </c>
      <c r="AK45" s="141" t="s">
        <v>203</v>
      </c>
      <c r="AL45" s="141" t="s">
        <v>203</v>
      </c>
      <c r="AM45" s="141" t="s">
        <v>203</v>
      </c>
      <c r="AN45" s="262" t="s">
        <v>203</v>
      </c>
      <c r="AO45" s="262" t="s">
        <v>203</v>
      </c>
      <c r="AP45" s="262" t="s">
        <v>203</v>
      </c>
      <c r="AQ45" s="262" t="s">
        <v>203</v>
      </c>
      <c r="AR45" s="262" t="s">
        <v>203</v>
      </c>
      <c r="AS45" s="262" t="s">
        <v>203</v>
      </c>
      <c r="AT45" s="141" t="s">
        <v>203</v>
      </c>
      <c r="AU45" s="141" t="s">
        <v>203</v>
      </c>
      <c r="AV45" s="141" t="s">
        <v>203</v>
      </c>
      <c r="AW45" s="141" t="s">
        <v>203</v>
      </c>
      <c r="AX45" s="141" t="s">
        <v>203</v>
      </c>
      <c r="AY45" s="141" t="s">
        <v>203</v>
      </c>
      <c r="AZ45" s="141" t="s">
        <v>203</v>
      </c>
    </row>
    <row r="46" spans="1:52" s="36" customFormat="1" ht="32" collapsed="1">
      <c r="A46" s="178" t="s">
        <v>70</v>
      </c>
      <c r="B46" s="282" t="s">
        <v>71</v>
      </c>
      <c r="C46" s="201" t="s">
        <v>203</v>
      </c>
      <c r="D46" s="201" t="s">
        <v>203</v>
      </c>
      <c r="E46" s="201" t="s">
        <v>203</v>
      </c>
      <c r="F46" s="201" t="s">
        <v>203</v>
      </c>
      <c r="G46" s="201" t="s">
        <v>203</v>
      </c>
      <c r="H46" s="201" t="s">
        <v>203</v>
      </c>
      <c r="I46" s="201" t="s">
        <v>203</v>
      </c>
      <c r="J46" s="201" t="s">
        <v>203</v>
      </c>
      <c r="K46" s="201" t="s">
        <v>203</v>
      </c>
      <c r="L46" s="201" t="s">
        <v>203</v>
      </c>
      <c r="M46" s="201" t="s">
        <v>203</v>
      </c>
      <c r="N46" s="201" t="s">
        <v>203</v>
      </c>
      <c r="O46" s="201" t="s">
        <v>203</v>
      </c>
      <c r="P46" s="201" t="s">
        <v>203</v>
      </c>
      <c r="Q46" s="202">
        <f>Q47</f>
        <v>0</v>
      </c>
      <c r="R46" s="202">
        <f t="shared" ref="R46:U46" si="8">R47</f>
        <v>0</v>
      </c>
      <c r="S46" s="202">
        <f t="shared" si="8"/>
        <v>1.65</v>
      </c>
      <c r="T46" s="202">
        <f t="shared" si="8"/>
        <v>0</v>
      </c>
      <c r="U46" s="202">
        <f t="shared" si="8"/>
        <v>0</v>
      </c>
      <c r="V46" s="201" t="s">
        <v>203</v>
      </c>
      <c r="W46" s="201" t="s">
        <v>203</v>
      </c>
      <c r="X46" s="201" t="s">
        <v>203</v>
      </c>
      <c r="Y46" s="201" t="s">
        <v>203</v>
      </c>
      <c r="Z46" s="201" t="s">
        <v>203</v>
      </c>
      <c r="AA46" s="201" t="s">
        <v>203</v>
      </c>
      <c r="AB46" s="201" t="s">
        <v>203</v>
      </c>
      <c r="AC46" s="202">
        <f>AC47</f>
        <v>0</v>
      </c>
      <c r="AD46" s="202">
        <f t="shared" ref="AD46:AD47" si="9">AD47</f>
        <v>0</v>
      </c>
      <c r="AE46" s="202">
        <f t="shared" ref="AE46:AE47" si="10">AE47</f>
        <v>0</v>
      </c>
      <c r="AF46" s="202">
        <f t="shared" ref="AF46:AF47" si="11">AF47</f>
        <v>0</v>
      </c>
      <c r="AG46" s="202">
        <f t="shared" ref="AG46:AG47" si="12">AG47</f>
        <v>0</v>
      </c>
      <c r="AH46" s="201" t="s">
        <v>203</v>
      </c>
      <c r="AI46" s="201" t="s">
        <v>203</v>
      </c>
      <c r="AJ46" s="201" t="s">
        <v>203</v>
      </c>
      <c r="AK46" s="201" t="s">
        <v>203</v>
      </c>
      <c r="AL46" s="201" t="s">
        <v>203</v>
      </c>
      <c r="AM46" s="201" t="s">
        <v>203</v>
      </c>
      <c r="AN46" s="201" t="s">
        <v>203</v>
      </c>
      <c r="AO46" s="202">
        <f>AO47</f>
        <v>0</v>
      </c>
      <c r="AP46" s="202">
        <f t="shared" ref="AP46:AP47" si="13">AP47</f>
        <v>0</v>
      </c>
      <c r="AQ46" s="202">
        <f t="shared" ref="AQ46:AQ47" si="14">AQ47</f>
        <v>0</v>
      </c>
      <c r="AR46" s="202">
        <f t="shared" ref="AR46:AR47" si="15">AR47</f>
        <v>0</v>
      </c>
      <c r="AS46" s="202">
        <f t="shared" ref="AS46:AS47" si="16">AS47</f>
        <v>0</v>
      </c>
      <c r="AT46" s="201" t="s">
        <v>203</v>
      </c>
      <c r="AU46" s="201" t="s">
        <v>203</v>
      </c>
      <c r="AV46" s="201" t="s">
        <v>203</v>
      </c>
      <c r="AW46" s="201" t="s">
        <v>203</v>
      </c>
      <c r="AX46" s="201" t="s">
        <v>203</v>
      </c>
      <c r="AY46" s="201" t="s">
        <v>203</v>
      </c>
      <c r="AZ46" s="201" t="s">
        <v>203</v>
      </c>
    </row>
    <row r="47" spans="1:52" s="40" customFormat="1" ht="32">
      <c r="A47" s="8" t="s">
        <v>72</v>
      </c>
      <c r="B47" s="9" t="s">
        <v>73</v>
      </c>
      <c r="C47" s="41" t="s">
        <v>203</v>
      </c>
      <c r="D47" s="41" t="s">
        <v>203</v>
      </c>
      <c r="E47" s="41" t="s">
        <v>203</v>
      </c>
      <c r="F47" s="41" t="s">
        <v>203</v>
      </c>
      <c r="G47" s="41" t="s">
        <v>203</v>
      </c>
      <c r="H47" s="41" t="s">
        <v>203</v>
      </c>
      <c r="I47" s="41" t="s">
        <v>203</v>
      </c>
      <c r="J47" s="41" t="s">
        <v>203</v>
      </c>
      <c r="K47" s="41" t="s">
        <v>203</v>
      </c>
      <c r="L47" s="41" t="s">
        <v>203</v>
      </c>
      <c r="M47" s="41" t="s">
        <v>203</v>
      </c>
      <c r="N47" s="41" t="s">
        <v>203</v>
      </c>
      <c r="O47" s="41" t="s">
        <v>203</v>
      </c>
      <c r="P47" s="41" t="s">
        <v>203</v>
      </c>
      <c r="Q47" s="204">
        <f>Q48</f>
        <v>0</v>
      </c>
      <c r="R47" s="204">
        <f t="shared" ref="R47:U47" si="17">R48</f>
        <v>0</v>
      </c>
      <c r="S47" s="204">
        <f t="shared" si="17"/>
        <v>1.65</v>
      </c>
      <c r="T47" s="204">
        <f t="shared" si="17"/>
        <v>0</v>
      </c>
      <c r="U47" s="204">
        <f t="shared" si="17"/>
        <v>0</v>
      </c>
      <c r="V47" s="41" t="s">
        <v>203</v>
      </c>
      <c r="W47" s="41" t="s">
        <v>203</v>
      </c>
      <c r="X47" s="41" t="s">
        <v>203</v>
      </c>
      <c r="Y47" s="41" t="s">
        <v>203</v>
      </c>
      <c r="Z47" s="41" t="s">
        <v>203</v>
      </c>
      <c r="AA47" s="41" t="s">
        <v>203</v>
      </c>
      <c r="AB47" s="41" t="s">
        <v>203</v>
      </c>
      <c r="AC47" s="204">
        <f>AC48</f>
        <v>0</v>
      </c>
      <c r="AD47" s="204">
        <f t="shared" si="9"/>
        <v>0</v>
      </c>
      <c r="AE47" s="204">
        <f t="shared" si="10"/>
        <v>0</v>
      </c>
      <c r="AF47" s="204">
        <f t="shared" si="11"/>
        <v>0</v>
      </c>
      <c r="AG47" s="204">
        <f t="shared" si="12"/>
        <v>0</v>
      </c>
      <c r="AH47" s="41" t="s">
        <v>203</v>
      </c>
      <c r="AI47" s="41" t="s">
        <v>203</v>
      </c>
      <c r="AJ47" s="41" t="s">
        <v>203</v>
      </c>
      <c r="AK47" s="41" t="s">
        <v>203</v>
      </c>
      <c r="AL47" s="41" t="s">
        <v>203</v>
      </c>
      <c r="AM47" s="41" t="s">
        <v>203</v>
      </c>
      <c r="AN47" s="41" t="s">
        <v>203</v>
      </c>
      <c r="AO47" s="204">
        <f>AO48</f>
        <v>0</v>
      </c>
      <c r="AP47" s="204">
        <f t="shared" si="13"/>
        <v>0</v>
      </c>
      <c r="AQ47" s="204">
        <f t="shared" si="14"/>
        <v>0</v>
      </c>
      <c r="AR47" s="204">
        <f t="shared" si="15"/>
        <v>0</v>
      </c>
      <c r="AS47" s="204">
        <f t="shared" si="16"/>
        <v>0</v>
      </c>
      <c r="AT47" s="41" t="s">
        <v>203</v>
      </c>
      <c r="AU47" s="41" t="s">
        <v>203</v>
      </c>
      <c r="AV47" s="41" t="s">
        <v>203</v>
      </c>
      <c r="AW47" s="41" t="s">
        <v>203</v>
      </c>
      <c r="AX47" s="41" t="s">
        <v>203</v>
      </c>
      <c r="AY47" s="41" t="s">
        <v>203</v>
      </c>
      <c r="AZ47" s="41" t="s">
        <v>203</v>
      </c>
    </row>
    <row r="48" spans="1:52" s="38" customFormat="1" ht="19" customHeight="1">
      <c r="A48" s="165" t="s">
        <v>86</v>
      </c>
      <c r="B48" s="183" t="str">
        <f>'Ф 4'!B48</f>
        <v>Строительство 2КЛ 6кВ от подстанции "Седанка"АО ДРСК до КТПН-1 ул.Полетаева, 6</v>
      </c>
      <c r="C48" s="199" t="s">
        <v>203</v>
      </c>
      <c r="D48" s="199" t="s">
        <v>203</v>
      </c>
      <c r="E48" s="199" t="s">
        <v>203</v>
      </c>
      <c r="F48" s="199" t="s">
        <v>203</v>
      </c>
      <c r="G48" s="199" t="s">
        <v>203</v>
      </c>
      <c r="H48" s="199" t="s">
        <v>203</v>
      </c>
      <c r="I48" s="199" t="s">
        <v>203</v>
      </c>
      <c r="J48" s="199" t="s">
        <v>203</v>
      </c>
      <c r="K48" s="199" t="s">
        <v>203</v>
      </c>
      <c r="L48" s="199" t="s">
        <v>203</v>
      </c>
      <c r="M48" s="199" t="s">
        <v>203</v>
      </c>
      <c r="N48" s="199" t="s">
        <v>203</v>
      </c>
      <c r="O48" s="199" t="s">
        <v>203</v>
      </c>
      <c r="P48" s="199" t="s">
        <v>676</v>
      </c>
      <c r="Q48" s="197">
        <v>0</v>
      </c>
      <c r="R48" s="197">
        <v>0</v>
      </c>
      <c r="S48" s="197">
        <f>'Ф 5 (19)'!AJ49</f>
        <v>1.65</v>
      </c>
      <c r="T48" s="197">
        <v>0</v>
      </c>
      <c r="U48" s="197">
        <f t="shared" ref="U48" si="18">U49+U59</f>
        <v>0</v>
      </c>
      <c r="V48" s="199" t="s">
        <v>203</v>
      </c>
      <c r="W48" s="199" t="s">
        <v>203</v>
      </c>
      <c r="X48" s="199" t="s">
        <v>203</v>
      </c>
      <c r="Y48" s="199" t="s">
        <v>203</v>
      </c>
      <c r="Z48" s="199" t="s">
        <v>203</v>
      </c>
      <c r="AA48" s="199" t="s">
        <v>203</v>
      </c>
      <c r="AB48" s="199" t="s">
        <v>203</v>
      </c>
      <c r="AC48" s="197">
        <v>0</v>
      </c>
      <c r="AD48" s="197">
        <f t="shared" ref="AD48" si="19">AD49+AD59</f>
        <v>0</v>
      </c>
      <c r="AE48" s="197">
        <v>0</v>
      </c>
      <c r="AF48" s="197">
        <f t="shared" ref="AF48" si="20">AF49+AF59</f>
        <v>0</v>
      </c>
      <c r="AG48" s="197">
        <f t="shared" ref="AG48" si="21">AG49+AG59</f>
        <v>0</v>
      </c>
      <c r="AH48" s="199" t="s">
        <v>203</v>
      </c>
      <c r="AI48" s="199" t="s">
        <v>203</v>
      </c>
      <c r="AJ48" s="199" t="s">
        <v>203</v>
      </c>
      <c r="AK48" s="199" t="s">
        <v>203</v>
      </c>
      <c r="AL48" s="199" t="s">
        <v>203</v>
      </c>
      <c r="AM48" s="199" t="s">
        <v>203</v>
      </c>
      <c r="AN48" s="199">
        <v>0</v>
      </c>
      <c r="AO48" s="197">
        <v>0</v>
      </c>
      <c r="AP48" s="197">
        <v>0</v>
      </c>
      <c r="AQ48" s="197">
        <v>0</v>
      </c>
      <c r="AR48" s="197">
        <v>0</v>
      </c>
      <c r="AS48" s="197">
        <f t="shared" ref="AS48" si="22">AS49+AS59</f>
        <v>0</v>
      </c>
      <c r="AT48" s="199" t="s">
        <v>203</v>
      </c>
      <c r="AU48" s="199" t="s">
        <v>203</v>
      </c>
      <c r="AV48" s="199" t="s">
        <v>203</v>
      </c>
      <c r="AW48" s="199" t="s">
        <v>203</v>
      </c>
      <c r="AX48" s="199" t="s">
        <v>203</v>
      </c>
      <c r="AY48" s="199" t="s">
        <v>203</v>
      </c>
      <c r="AZ48" s="199" t="s">
        <v>203</v>
      </c>
    </row>
    <row r="49" spans="1:52" s="36" customFormat="1">
      <c r="A49" s="178" t="s">
        <v>76</v>
      </c>
      <c r="B49" s="282" t="s">
        <v>77</v>
      </c>
      <c r="C49" s="201" t="s">
        <v>203</v>
      </c>
      <c r="D49" s="201" t="s">
        <v>203</v>
      </c>
      <c r="E49" s="201" t="s">
        <v>203</v>
      </c>
      <c r="F49" s="201" t="s">
        <v>203</v>
      </c>
      <c r="G49" s="201" t="s">
        <v>203</v>
      </c>
      <c r="H49" s="201" t="s">
        <v>203</v>
      </c>
      <c r="I49" s="201" t="s">
        <v>203</v>
      </c>
      <c r="J49" s="201" t="s">
        <v>203</v>
      </c>
      <c r="K49" s="201" t="s">
        <v>203</v>
      </c>
      <c r="L49" s="201" t="s">
        <v>203</v>
      </c>
      <c r="M49" s="201" t="s">
        <v>203</v>
      </c>
      <c r="N49" s="201" t="s">
        <v>203</v>
      </c>
      <c r="O49" s="201" t="s">
        <v>203</v>
      </c>
      <c r="P49" s="201" t="s">
        <v>203</v>
      </c>
      <c r="Q49" s="202">
        <f>Q50</f>
        <v>0</v>
      </c>
      <c r="R49" s="202">
        <f t="shared" ref="R49:U49" si="23">R50</f>
        <v>0</v>
      </c>
      <c r="S49" s="202">
        <f t="shared" si="23"/>
        <v>0</v>
      </c>
      <c r="T49" s="202">
        <f t="shared" si="23"/>
        <v>0</v>
      </c>
      <c r="U49" s="202">
        <f t="shared" si="23"/>
        <v>0</v>
      </c>
      <c r="V49" s="201" t="s">
        <v>203</v>
      </c>
      <c r="W49" s="201" t="s">
        <v>203</v>
      </c>
      <c r="X49" s="201" t="s">
        <v>203</v>
      </c>
      <c r="Y49" s="201" t="s">
        <v>203</v>
      </c>
      <c r="Z49" s="201" t="s">
        <v>203</v>
      </c>
      <c r="AA49" s="201" t="s">
        <v>203</v>
      </c>
      <c r="AB49" s="201" t="s">
        <v>203</v>
      </c>
      <c r="AC49" s="202">
        <f>AC50</f>
        <v>0.8</v>
      </c>
      <c r="AD49" s="202">
        <f t="shared" ref="AD49:AD51" si="24">AD50</f>
        <v>0</v>
      </c>
      <c r="AE49" s="202">
        <f t="shared" ref="AE49:AE51" si="25">AE50</f>
        <v>0</v>
      </c>
      <c r="AF49" s="202">
        <f t="shared" ref="AF49:AF51" si="26">AF50</f>
        <v>0</v>
      </c>
      <c r="AG49" s="202">
        <f t="shared" ref="AG49:AG51" si="27">AG50</f>
        <v>0</v>
      </c>
      <c r="AH49" s="201" t="s">
        <v>203</v>
      </c>
      <c r="AI49" s="201" t="s">
        <v>203</v>
      </c>
      <c r="AJ49" s="201" t="s">
        <v>203</v>
      </c>
      <c r="AK49" s="201" t="s">
        <v>203</v>
      </c>
      <c r="AL49" s="201" t="s">
        <v>203</v>
      </c>
      <c r="AM49" s="201" t="s">
        <v>203</v>
      </c>
      <c r="AN49" s="201" t="s">
        <v>203</v>
      </c>
      <c r="AO49" s="202">
        <f>AO50</f>
        <v>0</v>
      </c>
      <c r="AP49" s="202">
        <f t="shared" ref="AP49:AP51" si="28">AP50</f>
        <v>0</v>
      </c>
      <c r="AQ49" s="202">
        <f t="shared" ref="AQ49:AQ51" si="29">AQ50</f>
        <v>0</v>
      </c>
      <c r="AR49" s="202">
        <f t="shared" ref="AR49:AR51" si="30">AR50</f>
        <v>0</v>
      </c>
      <c r="AS49" s="202">
        <f t="shared" ref="AS49:AS51" si="31">AS50</f>
        <v>0</v>
      </c>
      <c r="AT49" s="201" t="s">
        <v>203</v>
      </c>
      <c r="AU49" s="201" t="s">
        <v>203</v>
      </c>
      <c r="AV49" s="201" t="s">
        <v>203</v>
      </c>
      <c r="AW49" s="201" t="s">
        <v>203</v>
      </c>
      <c r="AX49" s="201" t="s">
        <v>203</v>
      </c>
      <c r="AY49" s="201" t="s">
        <v>203</v>
      </c>
      <c r="AZ49" s="201" t="s">
        <v>203</v>
      </c>
    </row>
    <row r="50" spans="1:52" s="36" customFormat="1" ht="32">
      <c r="A50" s="178" t="s">
        <v>78</v>
      </c>
      <c r="B50" s="282" t="s">
        <v>79</v>
      </c>
      <c r="C50" s="201" t="s">
        <v>203</v>
      </c>
      <c r="D50" s="201" t="s">
        <v>203</v>
      </c>
      <c r="E50" s="201" t="s">
        <v>203</v>
      </c>
      <c r="F50" s="201" t="s">
        <v>203</v>
      </c>
      <c r="G50" s="201" t="s">
        <v>203</v>
      </c>
      <c r="H50" s="201" t="s">
        <v>203</v>
      </c>
      <c r="I50" s="201" t="s">
        <v>203</v>
      </c>
      <c r="J50" s="201" t="s">
        <v>203</v>
      </c>
      <c r="K50" s="201" t="s">
        <v>203</v>
      </c>
      <c r="L50" s="201" t="s">
        <v>203</v>
      </c>
      <c r="M50" s="201" t="s">
        <v>203</v>
      </c>
      <c r="N50" s="201" t="s">
        <v>203</v>
      </c>
      <c r="O50" s="201" t="s">
        <v>203</v>
      </c>
      <c r="P50" s="201" t="s">
        <v>203</v>
      </c>
      <c r="Q50" s="202">
        <f>Q51</f>
        <v>0</v>
      </c>
      <c r="R50" s="202">
        <f t="shared" ref="R50" si="32">R51</f>
        <v>0</v>
      </c>
      <c r="S50" s="202">
        <f t="shared" ref="S50" si="33">S51</f>
        <v>0</v>
      </c>
      <c r="T50" s="202">
        <f t="shared" ref="T50" si="34">T51</f>
        <v>0</v>
      </c>
      <c r="U50" s="202">
        <f t="shared" ref="U50" si="35">U51</f>
        <v>0</v>
      </c>
      <c r="V50" s="201" t="s">
        <v>203</v>
      </c>
      <c r="W50" s="201" t="s">
        <v>203</v>
      </c>
      <c r="X50" s="201" t="s">
        <v>203</v>
      </c>
      <c r="Y50" s="201" t="s">
        <v>203</v>
      </c>
      <c r="Z50" s="201" t="s">
        <v>203</v>
      </c>
      <c r="AA50" s="201" t="s">
        <v>203</v>
      </c>
      <c r="AB50" s="201" t="s">
        <v>203</v>
      </c>
      <c r="AC50" s="202">
        <f>AC51</f>
        <v>0.8</v>
      </c>
      <c r="AD50" s="202">
        <f t="shared" si="24"/>
        <v>0</v>
      </c>
      <c r="AE50" s="202">
        <f t="shared" si="25"/>
        <v>0</v>
      </c>
      <c r="AF50" s="202">
        <f t="shared" si="26"/>
        <v>0</v>
      </c>
      <c r="AG50" s="202">
        <f t="shared" si="27"/>
        <v>0</v>
      </c>
      <c r="AH50" s="201" t="s">
        <v>203</v>
      </c>
      <c r="AI50" s="201" t="s">
        <v>203</v>
      </c>
      <c r="AJ50" s="201" t="s">
        <v>203</v>
      </c>
      <c r="AK50" s="201" t="s">
        <v>203</v>
      </c>
      <c r="AL50" s="201" t="s">
        <v>203</v>
      </c>
      <c r="AM50" s="201" t="s">
        <v>203</v>
      </c>
      <c r="AN50" s="201" t="s">
        <v>203</v>
      </c>
      <c r="AO50" s="202">
        <f>AO51</f>
        <v>0</v>
      </c>
      <c r="AP50" s="202">
        <f t="shared" si="28"/>
        <v>0</v>
      </c>
      <c r="AQ50" s="202">
        <f t="shared" si="29"/>
        <v>0</v>
      </c>
      <c r="AR50" s="202">
        <f t="shared" si="30"/>
        <v>0</v>
      </c>
      <c r="AS50" s="202">
        <f t="shared" si="31"/>
        <v>0</v>
      </c>
      <c r="AT50" s="201" t="s">
        <v>203</v>
      </c>
      <c r="AU50" s="201" t="s">
        <v>203</v>
      </c>
      <c r="AV50" s="201" t="s">
        <v>203</v>
      </c>
      <c r="AW50" s="201" t="s">
        <v>203</v>
      </c>
      <c r="AX50" s="201" t="s">
        <v>203</v>
      </c>
      <c r="AY50" s="201" t="s">
        <v>203</v>
      </c>
      <c r="AZ50" s="201" t="s">
        <v>203</v>
      </c>
    </row>
    <row r="51" spans="1:52" s="40" customFormat="1" ht="37" customHeight="1">
      <c r="A51" s="8" t="s">
        <v>80</v>
      </c>
      <c r="B51" s="9" t="s">
        <v>81</v>
      </c>
      <c r="C51" s="41" t="s">
        <v>203</v>
      </c>
      <c r="D51" s="41" t="s">
        <v>203</v>
      </c>
      <c r="E51" s="41" t="s">
        <v>203</v>
      </c>
      <c r="F51" s="41" t="s">
        <v>203</v>
      </c>
      <c r="G51" s="41" t="s">
        <v>203</v>
      </c>
      <c r="H51" s="41" t="s">
        <v>203</v>
      </c>
      <c r="I51" s="41" t="s">
        <v>203</v>
      </c>
      <c r="J51" s="41" t="s">
        <v>203</v>
      </c>
      <c r="K51" s="41" t="s">
        <v>203</v>
      </c>
      <c r="L51" s="41" t="s">
        <v>203</v>
      </c>
      <c r="M51" s="41" t="s">
        <v>203</v>
      </c>
      <c r="N51" s="41" t="s">
        <v>203</v>
      </c>
      <c r="O51" s="41" t="s">
        <v>203</v>
      </c>
      <c r="P51" s="41">
        <v>0</v>
      </c>
      <c r="Q51" s="39">
        <f>Q52</f>
        <v>0</v>
      </c>
      <c r="R51" s="39">
        <f t="shared" ref="R51:U51" si="36">R52</f>
        <v>0</v>
      </c>
      <c r="S51" s="39">
        <f t="shared" si="36"/>
        <v>0</v>
      </c>
      <c r="T51" s="39">
        <f t="shared" si="36"/>
        <v>0</v>
      </c>
      <c r="U51" s="39">
        <f t="shared" si="36"/>
        <v>0</v>
      </c>
      <c r="V51" s="41" t="s">
        <v>203</v>
      </c>
      <c r="W51" s="41" t="s">
        <v>203</v>
      </c>
      <c r="X51" s="41" t="s">
        <v>203</v>
      </c>
      <c r="Y51" s="41" t="s">
        <v>203</v>
      </c>
      <c r="Z51" s="41" t="s">
        <v>203</v>
      </c>
      <c r="AA51" s="41" t="s">
        <v>203</v>
      </c>
      <c r="AB51" s="41" t="s">
        <v>203</v>
      </c>
      <c r="AC51" s="39">
        <f>AC52</f>
        <v>0.8</v>
      </c>
      <c r="AD51" s="39">
        <f t="shared" si="24"/>
        <v>0</v>
      </c>
      <c r="AE51" s="39">
        <f t="shared" si="25"/>
        <v>0</v>
      </c>
      <c r="AF51" s="39">
        <f t="shared" si="26"/>
        <v>0</v>
      </c>
      <c r="AG51" s="39">
        <f t="shared" si="27"/>
        <v>0</v>
      </c>
      <c r="AH51" s="41" t="s">
        <v>203</v>
      </c>
      <c r="AI51" s="41" t="s">
        <v>203</v>
      </c>
      <c r="AJ51" s="41" t="s">
        <v>203</v>
      </c>
      <c r="AK51" s="41" t="s">
        <v>203</v>
      </c>
      <c r="AL51" s="41" t="s">
        <v>203</v>
      </c>
      <c r="AM51" s="41" t="s">
        <v>203</v>
      </c>
      <c r="AN51" s="41">
        <v>0</v>
      </c>
      <c r="AO51" s="39">
        <f>AO52</f>
        <v>0</v>
      </c>
      <c r="AP51" s="39">
        <f t="shared" si="28"/>
        <v>0</v>
      </c>
      <c r="AQ51" s="39">
        <f t="shared" si="29"/>
        <v>0</v>
      </c>
      <c r="AR51" s="39">
        <f t="shared" si="30"/>
        <v>0</v>
      </c>
      <c r="AS51" s="39">
        <f t="shared" si="31"/>
        <v>0</v>
      </c>
      <c r="AT51" s="41" t="s">
        <v>203</v>
      </c>
      <c r="AU51" s="41" t="s">
        <v>203</v>
      </c>
      <c r="AV51" s="41" t="s">
        <v>203</v>
      </c>
      <c r="AW51" s="41" t="s">
        <v>203</v>
      </c>
      <c r="AX51" s="41" t="s">
        <v>203</v>
      </c>
      <c r="AY51" s="41" t="s">
        <v>203</v>
      </c>
      <c r="AZ51" s="41" t="s">
        <v>203</v>
      </c>
    </row>
    <row r="52" spans="1:52" s="38" customFormat="1">
      <c r="A52" s="165" t="s">
        <v>80</v>
      </c>
      <c r="B52" s="183" t="str">
        <f>'Ф 4'!B53</f>
        <v>Реконструкция КТПН-803 ул.Снеговая, 18</v>
      </c>
      <c r="C52" s="199" t="s">
        <v>203</v>
      </c>
      <c r="D52" s="199" t="s">
        <v>203</v>
      </c>
      <c r="E52" s="199" t="s">
        <v>203</v>
      </c>
      <c r="F52" s="199" t="s">
        <v>203</v>
      </c>
      <c r="G52" s="199" t="s">
        <v>203</v>
      </c>
      <c r="H52" s="199" t="s">
        <v>203</v>
      </c>
      <c r="I52" s="199" t="s">
        <v>203</v>
      </c>
      <c r="J52" s="199" t="s">
        <v>203</v>
      </c>
      <c r="K52" s="199" t="s">
        <v>203</v>
      </c>
      <c r="L52" s="199" t="s">
        <v>203</v>
      </c>
      <c r="M52" s="199" t="s">
        <v>203</v>
      </c>
      <c r="N52" s="199" t="s">
        <v>203</v>
      </c>
      <c r="O52" s="199" t="s">
        <v>203</v>
      </c>
      <c r="P52" s="199" t="s">
        <v>203</v>
      </c>
      <c r="Q52" s="198">
        <v>0</v>
      </c>
      <c r="R52" s="199">
        <v>0</v>
      </c>
      <c r="S52" s="198">
        <v>0</v>
      </c>
      <c r="T52" s="199">
        <v>0</v>
      </c>
      <c r="U52" s="199">
        <v>0</v>
      </c>
      <c r="V52" s="199" t="s">
        <v>203</v>
      </c>
      <c r="W52" s="199" t="s">
        <v>203</v>
      </c>
      <c r="X52" s="199" t="s">
        <v>203</v>
      </c>
      <c r="Y52" s="199" t="s">
        <v>203</v>
      </c>
      <c r="Z52" s="199" t="s">
        <v>203</v>
      </c>
      <c r="AA52" s="199" t="s">
        <v>203</v>
      </c>
      <c r="AB52" s="199" t="s">
        <v>441</v>
      </c>
      <c r="AC52" s="197">
        <f>'Ф 5 (20н)'!AH53</f>
        <v>0.8</v>
      </c>
      <c r="AD52" s="199">
        <v>0</v>
      </c>
      <c r="AE52" s="199">
        <v>0</v>
      </c>
      <c r="AF52" s="199">
        <v>0</v>
      </c>
      <c r="AG52" s="199">
        <v>0</v>
      </c>
      <c r="AH52" s="199" t="s">
        <v>203</v>
      </c>
      <c r="AI52" s="199" t="s">
        <v>203</v>
      </c>
      <c r="AJ52" s="199" t="s">
        <v>203</v>
      </c>
      <c r="AK52" s="199" t="s">
        <v>203</v>
      </c>
      <c r="AL52" s="199" t="s">
        <v>203</v>
      </c>
      <c r="AM52" s="199" t="s">
        <v>203</v>
      </c>
      <c r="AN52" s="199">
        <v>0</v>
      </c>
      <c r="AO52" s="199">
        <v>0</v>
      </c>
      <c r="AP52" s="199">
        <v>0</v>
      </c>
      <c r="AQ52" s="199">
        <v>0</v>
      </c>
      <c r="AR52" s="199">
        <v>0</v>
      </c>
      <c r="AS52" s="199">
        <v>0</v>
      </c>
      <c r="AT52" s="199" t="s">
        <v>203</v>
      </c>
      <c r="AU52" s="199" t="s">
        <v>203</v>
      </c>
      <c r="AV52" s="199" t="s">
        <v>203</v>
      </c>
      <c r="AW52" s="199" t="s">
        <v>203</v>
      </c>
      <c r="AX52" s="199" t="s">
        <v>203</v>
      </c>
      <c r="AY52" s="199" t="s">
        <v>203</v>
      </c>
      <c r="AZ52" s="199" t="s">
        <v>203</v>
      </c>
    </row>
    <row r="53" spans="1:52" s="263" customFormat="1" ht="129.75" hidden="1" customHeight="1" outlineLevel="1">
      <c r="A53" s="6" t="s">
        <v>82</v>
      </c>
      <c r="B53" s="259" t="s">
        <v>83</v>
      </c>
      <c r="C53" s="262" t="s">
        <v>203</v>
      </c>
      <c r="D53" s="262" t="s">
        <v>203</v>
      </c>
      <c r="E53" s="262" t="s">
        <v>203</v>
      </c>
      <c r="F53" s="262" t="s">
        <v>203</v>
      </c>
      <c r="G53" s="262" t="s">
        <v>203</v>
      </c>
      <c r="H53" s="262" t="s">
        <v>203</v>
      </c>
      <c r="I53" s="262" t="s">
        <v>203</v>
      </c>
      <c r="J53" s="262" t="s">
        <v>203</v>
      </c>
      <c r="K53" s="262" t="s">
        <v>203</v>
      </c>
      <c r="L53" s="262" t="s">
        <v>203</v>
      </c>
      <c r="M53" s="262" t="s">
        <v>203</v>
      </c>
      <c r="N53" s="262" t="s">
        <v>203</v>
      </c>
      <c r="O53" s="262" t="s">
        <v>203</v>
      </c>
      <c r="P53" s="262" t="s">
        <v>441</v>
      </c>
      <c r="Q53" s="286" t="e">
        <f>'Ф 4'!#REF!</f>
        <v>#REF!</v>
      </c>
      <c r="R53" s="262">
        <v>0</v>
      </c>
      <c r="S53" s="286" t="e">
        <f>'Ф 4'!#REF!</f>
        <v>#REF!</v>
      </c>
      <c r="T53" s="262">
        <v>0</v>
      </c>
      <c r="U53" s="262">
        <v>0</v>
      </c>
      <c r="V53" s="262" t="s">
        <v>203</v>
      </c>
      <c r="W53" s="262" t="s">
        <v>203</v>
      </c>
      <c r="X53" s="262" t="s">
        <v>203</v>
      </c>
      <c r="Y53" s="262" t="s">
        <v>203</v>
      </c>
      <c r="Z53" s="262" t="s">
        <v>203</v>
      </c>
      <c r="AA53" s="262" t="s">
        <v>203</v>
      </c>
      <c r="AB53" s="262">
        <v>0</v>
      </c>
      <c r="AC53" s="262">
        <v>0</v>
      </c>
      <c r="AD53" s="262">
        <v>0</v>
      </c>
      <c r="AE53" s="262">
        <v>0</v>
      </c>
      <c r="AF53" s="262">
        <v>0</v>
      </c>
      <c r="AG53" s="262">
        <v>0</v>
      </c>
      <c r="AH53" s="262" t="s">
        <v>203</v>
      </c>
      <c r="AI53" s="262" t="s">
        <v>203</v>
      </c>
      <c r="AJ53" s="262" t="s">
        <v>203</v>
      </c>
      <c r="AK53" s="262" t="s">
        <v>203</v>
      </c>
      <c r="AL53" s="262" t="s">
        <v>203</v>
      </c>
      <c r="AM53" s="262" t="s">
        <v>203</v>
      </c>
      <c r="AN53" s="262">
        <v>0</v>
      </c>
      <c r="AO53" s="262">
        <v>0</v>
      </c>
      <c r="AP53" s="262">
        <v>0</v>
      </c>
      <c r="AQ53" s="262">
        <v>0</v>
      </c>
      <c r="AR53" s="262">
        <v>0</v>
      </c>
      <c r="AS53" s="262">
        <v>0</v>
      </c>
      <c r="AT53" s="262" t="s">
        <v>203</v>
      </c>
      <c r="AU53" s="262" t="s">
        <v>203</v>
      </c>
      <c r="AV53" s="262" t="s">
        <v>203</v>
      </c>
      <c r="AW53" s="262" t="s">
        <v>203</v>
      </c>
      <c r="AX53" s="262" t="s">
        <v>203</v>
      </c>
      <c r="AY53" s="262" t="s">
        <v>203</v>
      </c>
      <c r="AZ53" s="262" t="s">
        <v>203</v>
      </c>
    </row>
    <row r="54" spans="1:52" s="263" customFormat="1" ht="105" hidden="1" customHeight="1" outlineLevel="1">
      <c r="A54" s="6" t="s">
        <v>84</v>
      </c>
      <c r="B54" s="259" t="s">
        <v>85</v>
      </c>
      <c r="C54" s="262" t="s">
        <v>203</v>
      </c>
      <c r="D54" s="262" t="s">
        <v>203</v>
      </c>
      <c r="E54" s="262" t="s">
        <v>203</v>
      </c>
      <c r="F54" s="262" t="s">
        <v>203</v>
      </c>
      <c r="G54" s="262" t="s">
        <v>203</v>
      </c>
      <c r="H54" s="262" t="s">
        <v>203</v>
      </c>
      <c r="I54" s="262" t="s">
        <v>203</v>
      </c>
      <c r="J54" s="262" t="s">
        <v>203</v>
      </c>
      <c r="K54" s="262" t="s">
        <v>203</v>
      </c>
      <c r="L54" s="262" t="s">
        <v>203</v>
      </c>
      <c r="M54" s="262" t="s">
        <v>203</v>
      </c>
      <c r="N54" s="262" t="s">
        <v>203</v>
      </c>
      <c r="O54" s="262" t="s">
        <v>203</v>
      </c>
      <c r="P54" s="262">
        <v>0</v>
      </c>
      <c r="Q54" s="262">
        <v>0</v>
      </c>
      <c r="R54" s="262">
        <v>0</v>
      </c>
      <c r="S54" s="262">
        <v>0</v>
      </c>
      <c r="T54" s="262">
        <v>0</v>
      </c>
      <c r="U54" s="262">
        <v>0</v>
      </c>
      <c r="V54" s="262" t="s">
        <v>203</v>
      </c>
      <c r="W54" s="262" t="s">
        <v>203</v>
      </c>
      <c r="X54" s="262" t="s">
        <v>203</v>
      </c>
      <c r="Y54" s="262" t="s">
        <v>203</v>
      </c>
      <c r="Z54" s="262" t="s">
        <v>203</v>
      </c>
      <c r="AA54" s="262" t="s">
        <v>203</v>
      </c>
      <c r="AB54" s="262" t="s">
        <v>441</v>
      </c>
      <c r="AC54" s="286" t="e">
        <f>'Ф 4'!#REF!</f>
        <v>#REF!</v>
      </c>
      <c r="AD54" s="262">
        <v>0</v>
      </c>
      <c r="AE54" s="286" t="e">
        <f>'Ф 4'!#REF!</f>
        <v>#REF!</v>
      </c>
      <c r="AF54" s="262">
        <v>0</v>
      </c>
      <c r="AG54" s="262">
        <v>0</v>
      </c>
      <c r="AH54" s="262" t="s">
        <v>203</v>
      </c>
      <c r="AI54" s="262" t="s">
        <v>203</v>
      </c>
      <c r="AJ54" s="262" t="s">
        <v>203</v>
      </c>
      <c r="AK54" s="262" t="s">
        <v>203</v>
      </c>
      <c r="AL54" s="262" t="s">
        <v>203</v>
      </c>
      <c r="AM54" s="262" t="s">
        <v>203</v>
      </c>
      <c r="AN54" s="262">
        <v>0</v>
      </c>
      <c r="AO54" s="262">
        <v>0</v>
      </c>
      <c r="AP54" s="262">
        <v>0</v>
      </c>
      <c r="AQ54" s="262">
        <v>0</v>
      </c>
      <c r="AR54" s="262">
        <v>0</v>
      </c>
      <c r="AS54" s="262">
        <v>0</v>
      </c>
      <c r="AT54" s="262" t="s">
        <v>203</v>
      </c>
      <c r="AU54" s="262" t="s">
        <v>203</v>
      </c>
      <c r="AV54" s="262" t="s">
        <v>203</v>
      </c>
      <c r="AW54" s="262" t="s">
        <v>203</v>
      </c>
      <c r="AX54" s="262" t="s">
        <v>203</v>
      </c>
      <c r="AY54" s="262" t="s">
        <v>203</v>
      </c>
      <c r="AZ54" s="262" t="s">
        <v>203</v>
      </c>
    </row>
    <row r="55" spans="1:52" s="263" customFormat="1" ht="117.75" hidden="1" customHeight="1" outlineLevel="1">
      <c r="A55" s="6" t="s">
        <v>86</v>
      </c>
      <c r="B55" s="259" t="s">
        <v>87</v>
      </c>
      <c r="C55" s="262" t="s">
        <v>203</v>
      </c>
      <c r="D55" s="262" t="s">
        <v>203</v>
      </c>
      <c r="E55" s="262" t="s">
        <v>203</v>
      </c>
      <c r="F55" s="262" t="s">
        <v>203</v>
      </c>
      <c r="G55" s="262" t="s">
        <v>203</v>
      </c>
      <c r="H55" s="262" t="s">
        <v>203</v>
      </c>
      <c r="I55" s="262" t="s">
        <v>203</v>
      </c>
      <c r="J55" s="262" t="s">
        <v>203</v>
      </c>
      <c r="K55" s="262" t="s">
        <v>203</v>
      </c>
      <c r="L55" s="262" t="s">
        <v>203</v>
      </c>
      <c r="M55" s="262" t="s">
        <v>203</v>
      </c>
      <c r="N55" s="262" t="s">
        <v>203</v>
      </c>
      <c r="O55" s="262" t="s">
        <v>203</v>
      </c>
      <c r="P55" s="262">
        <v>0</v>
      </c>
      <c r="Q55" s="262">
        <v>0</v>
      </c>
      <c r="R55" s="262">
        <v>0</v>
      </c>
      <c r="S55" s="262">
        <v>0</v>
      </c>
      <c r="T55" s="262">
        <v>0</v>
      </c>
      <c r="U55" s="262">
        <v>0</v>
      </c>
      <c r="V55" s="262" t="s">
        <v>203</v>
      </c>
      <c r="W55" s="262" t="s">
        <v>203</v>
      </c>
      <c r="X55" s="262" t="s">
        <v>203</v>
      </c>
      <c r="Y55" s="262" t="s">
        <v>203</v>
      </c>
      <c r="Z55" s="262" t="s">
        <v>203</v>
      </c>
      <c r="AA55" s="262" t="s">
        <v>203</v>
      </c>
      <c r="AB55" s="262">
        <v>0</v>
      </c>
      <c r="AC55" s="262">
        <v>0</v>
      </c>
      <c r="AD55" s="262">
        <v>0</v>
      </c>
      <c r="AE55" s="262">
        <v>0</v>
      </c>
      <c r="AF55" s="262">
        <v>0</v>
      </c>
      <c r="AG55" s="262">
        <v>0</v>
      </c>
      <c r="AH55" s="262" t="s">
        <v>203</v>
      </c>
      <c r="AI55" s="262" t="s">
        <v>203</v>
      </c>
      <c r="AJ55" s="262" t="s">
        <v>203</v>
      </c>
      <c r="AK55" s="262" t="s">
        <v>203</v>
      </c>
      <c r="AL55" s="262" t="s">
        <v>203</v>
      </c>
      <c r="AM55" s="262" t="s">
        <v>203</v>
      </c>
      <c r="AN55" s="262">
        <v>0</v>
      </c>
      <c r="AO55" s="262">
        <v>0</v>
      </c>
      <c r="AP55" s="262">
        <v>0</v>
      </c>
      <c r="AQ55" s="262">
        <v>0</v>
      </c>
      <c r="AR55" s="262">
        <v>0</v>
      </c>
      <c r="AS55" s="262">
        <v>0</v>
      </c>
      <c r="AT55" s="262" t="s">
        <v>203</v>
      </c>
      <c r="AU55" s="262" t="s">
        <v>203</v>
      </c>
      <c r="AV55" s="262" t="s">
        <v>203</v>
      </c>
      <c r="AW55" s="262" t="s">
        <v>203</v>
      </c>
      <c r="AX55" s="262" t="s">
        <v>203</v>
      </c>
      <c r="AY55" s="262" t="s">
        <v>203</v>
      </c>
      <c r="AZ55" s="262" t="s">
        <v>203</v>
      </c>
    </row>
    <row r="56" spans="1:52" s="263" customFormat="1" ht="36" hidden="1" customHeight="1" outlineLevel="1">
      <c r="A56" s="6" t="s">
        <v>88</v>
      </c>
      <c r="B56" s="259" t="s">
        <v>89</v>
      </c>
      <c r="C56" s="262" t="s">
        <v>203</v>
      </c>
      <c r="D56" s="262" t="s">
        <v>203</v>
      </c>
      <c r="E56" s="262" t="s">
        <v>203</v>
      </c>
      <c r="F56" s="262" t="s">
        <v>203</v>
      </c>
      <c r="G56" s="262" t="s">
        <v>203</v>
      </c>
      <c r="H56" s="262" t="s">
        <v>203</v>
      </c>
      <c r="I56" s="262" t="s">
        <v>203</v>
      </c>
      <c r="J56" s="262" t="s">
        <v>203</v>
      </c>
      <c r="K56" s="262" t="s">
        <v>203</v>
      </c>
      <c r="L56" s="262" t="s">
        <v>203</v>
      </c>
      <c r="M56" s="262" t="s">
        <v>203</v>
      </c>
      <c r="N56" s="262" t="s">
        <v>203</v>
      </c>
      <c r="O56" s="262" t="s">
        <v>203</v>
      </c>
      <c r="P56" s="262">
        <v>0</v>
      </c>
      <c r="Q56" s="262">
        <v>0</v>
      </c>
      <c r="R56" s="262">
        <v>0</v>
      </c>
      <c r="S56" s="262">
        <v>0</v>
      </c>
      <c r="T56" s="262">
        <v>0</v>
      </c>
      <c r="U56" s="262">
        <v>0</v>
      </c>
      <c r="V56" s="262" t="s">
        <v>203</v>
      </c>
      <c r="W56" s="262" t="s">
        <v>203</v>
      </c>
      <c r="X56" s="262" t="s">
        <v>203</v>
      </c>
      <c r="Y56" s="262" t="s">
        <v>203</v>
      </c>
      <c r="Z56" s="262" t="s">
        <v>203</v>
      </c>
      <c r="AA56" s="262" t="s">
        <v>203</v>
      </c>
      <c r="AB56" s="262">
        <v>0</v>
      </c>
      <c r="AC56" s="262">
        <v>0</v>
      </c>
      <c r="AD56" s="262">
        <v>0</v>
      </c>
      <c r="AE56" s="262">
        <v>0</v>
      </c>
      <c r="AF56" s="262">
        <v>0</v>
      </c>
      <c r="AG56" s="262">
        <v>0</v>
      </c>
      <c r="AH56" s="262" t="s">
        <v>203</v>
      </c>
      <c r="AI56" s="262" t="s">
        <v>203</v>
      </c>
      <c r="AJ56" s="262" t="s">
        <v>203</v>
      </c>
      <c r="AK56" s="262" t="s">
        <v>203</v>
      </c>
      <c r="AL56" s="262" t="s">
        <v>203</v>
      </c>
      <c r="AM56" s="262" t="s">
        <v>203</v>
      </c>
      <c r="AN56" s="262" t="s">
        <v>441</v>
      </c>
      <c r="AO56" s="286" t="e">
        <f>'Ф 4'!#REF!</f>
        <v>#REF!</v>
      </c>
      <c r="AP56" s="262">
        <v>0</v>
      </c>
      <c r="AQ56" s="262">
        <v>0</v>
      </c>
      <c r="AR56" s="262">
        <v>0</v>
      </c>
      <c r="AS56" s="262">
        <v>0</v>
      </c>
      <c r="AT56" s="262" t="s">
        <v>203</v>
      </c>
      <c r="AU56" s="262" t="s">
        <v>203</v>
      </c>
      <c r="AV56" s="262" t="s">
        <v>203</v>
      </c>
      <c r="AW56" s="262" t="s">
        <v>203</v>
      </c>
      <c r="AX56" s="262" t="s">
        <v>203</v>
      </c>
      <c r="AY56" s="262" t="s">
        <v>203</v>
      </c>
      <c r="AZ56" s="262" t="s">
        <v>203</v>
      </c>
    </row>
    <row r="57" spans="1:52" s="263" customFormat="1" ht="39.75" hidden="1" customHeight="1" outlineLevel="1">
      <c r="A57" s="6" t="s">
        <v>90</v>
      </c>
      <c r="B57" s="259" t="s">
        <v>91</v>
      </c>
      <c r="C57" s="262" t="s">
        <v>203</v>
      </c>
      <c r="D57" s="262" t="s">
        <v>203</v>
      </c>
      <c r="E57" s="262" t="s">
        <v>203</v>
      </c>
      <c r="F57" s="262" t="s">
        <v>203</v>
      </c>
      <c r="G57" s="262" t="s">
        <v>203</v>
      </c>
      <c r="H57" s="262" t="s">
        <v>203</v>
      </c>
      <c r="I57" s="262" t="s">
        <v>203</v>
      </c>
      <c r="J57" s="262" t="s">
        <v>203</v>
      </c>
      <c r="K57" s="262" t="s">
        <v>203</v>
      </c>
      <c r="L57" s="262" t="s">
        <v>203</v>
      </c>
      <c r="M57" s="262" t="s">
        <v>203</v>
      </c>
      <c r="N57" s="262" t="s">
        <v>203</v>
      </c>
      <c r="O57" s="262" t="s">
        <v>203</v>
      </c>
      <c r="P57" s="262">
        <v>0</v>
      </c>
      <c r="Q57" s="262">
        <v>0</v>
      </c>
      <c r="R57" s="262">
        <v>0</v>
      </c>
      <c r="S57" s="262">
        <v>0</v>
      </c>
      <c r="T57" s="262">
        <v>0</v>
      </c>
      <c r="U57" s="262">
        <v>0</v>
      </c>
      <c r="V57" s="262" t="s">
        <v>203</v>
      </c>
      <c r="W57" s="262" t="s">
        <v>203</v>
      </c>
      <c r="X57" s="262" t="s">
        <v>203</v>
      </c>
      <c r="Y57" s="262" t="s">
        <v>203</v>
      </c>
      <c r="Z57" s="262" t="s">
        <v>203</v>
      </c>
      <c r="AA57" s="262" t="s">
        <v>203</v>
      </c>
      <c r="AB57" s="262">
        <v>0</v>
      </c>
      <c r="AC57" s="262">
        <v>0</v>
      </c>
      <c r="AD57" s="262">
        <v>0</v>
      </c>
      <c r="AE57" s="262">
        <v>0</v>
      </c>
      <c r="AF57" s="262">
        <v>0</v>
      </c>
      <c r="AG57" s="262">
        <v>0</v>
      </c>
      <c r="AH57" s="262" t="s">
        <v>203</v>
      </c>
      <c r="AI57" s="262" t="s">
        <v>203</v>
      </c>
      <c r="AJ57" s="262" t="s">
        <v>203</v>
      </c>
      <c r="AK57" s="262" t="s">
        <v>203</v>
      </c>
      <c r="AL57" s="262" t="s">
        <v>203</v>
      </c>
      <c r="AM57" s="262" t="s">
        <v>203</v>
      </c>
      <c r="AN57" s="262">
        <v>0</v>
      </c>
      <c r="AO57" s="262">
        <v>0</v>
      </c>
      <c r="AP57" s="262">
        <v>0</v>
      </c>
      <c r="AQ57" s="262">
        <v>0</v>
      </c>
      <c r="AR57" s="262">
        <v>0</v>
      </c>
      <c r="AS57" s="262">
        <v>0</v>
      </c>
      <c r="AT57" s="262" t="s">
        <v>203</v>
      </c>
      <c r="AU57" s="262" t="s">
        <v>203</v>
      </c>
      <c r="AV57" s="262" t="s">
        <v>203</v>
      </c>
      <c r="AW57" s="262" t="s">
        <v>203</v>
      </c>
      <c r="AX57" s="262" t="s">
        <v>203</v>
      </c>
      <c r="AY57" s="262" t="s">
        <v>203</v>
      </c>
      <c r="AZ57" s="262" t="s">
        <v>203</v>
      </c>
    </row>
    <row r="58" spans="1:52" s="263" customFormat="1" hidden="1" outlineLevel="1">
      <c r="A58" s="6" t="s">
        <v>92</v>
      </c>
      <c r="B58" s="259" t="s">
        <v>93</v>
      </c>
      <c r="C58" s="262" t="s">
        <v>203</v>
      </c>
      <c r="D58" s="262" t="s">
        <v>203</v>
      </c>
      <c r="E58" s="262" t="s">
        <v>203</v>
      </c>
      <c r="F58" s="262" t="s">
        <v>203</v>
      </c>
      <c r="G58" s="262" t="s">
        <v>203</v>
      </c>
      <c r="H58" s="262" t="s">
        <v>203</v>
      </c>
      <c r="I58" s="262" t="s">
        <v>203</v>
      </c>
      <c r="J58" s="262" t="s">
        <v>203</v>
      </c>
      <c r="K58" s="262" t="s">
        <v>203</v>
      </c>
      <c r="L58" s="262" t="s">
        <v>203</v>
      </c>
      <c r="M58" s="262" t="s">
        <v>203</v>
      </c>
      <c r="N58" s="262" t="s">
        <v>203</v>
      </c>
      <c r="O58" s="262" t="s">
        <v>203</v>
      </c>
      <c r="P58" s="262" t="s">
        <v>203</v>
      </c>
      <c r="Q58" s="262" t="s">
        <v>203</v>
      </c>
      <c r="R58" s="262" t="s">
        <v>203</v>
      </c>
      <c r="S58" s="262" t="s">
        <v>203</v>
      </c>
      <c r="T58" s="262" t="s">
        <v>203</v>
      </c>
      <c r="U58" s="262" t="s">
        <v>203</v>
      </c>
      <c r="V58" s="262" t="s">
        <v>203</v>
      </c>
      <c r="W58" s="262" t="s">
        <v>203</v>
      </c>
      <c r="X58" s="262" t="s">
        <v>203</v>
      </c>
      <c r="Y58" s="262" t="s">
        <v>203</v>
      </c>
      <c r="Z58" s="262" t="s">
        <v>203</v>
      </c>
      <c r="AA58" s="262" t="s">
        <v>203</v>
      </c>
      <c r="AB58" s="262" t="s">
        <v>203</v>
      </c>
      <c r="AC58" s="262" t="s">
        <v>203</v>
      </c>
      <c r="AD58" s="262" t="s">
        <v>203</v>
      </c>
      <c r="AE58" s="262" t="s">
        <v>203</v>
      </c>
      <c r="AF58" s="262" t="s">
        <v>203</v>
      </c>
      <c r="AG58" s="262" t="s">
        <v>203</v>
      </c>
      <c r="AH58" s="262" t="s">
        <v>203</v>
      </c>
      <c r="AI58" s="262" t="s">
        <v>203</v>
      </c>
      <c r="AJ58" s="262" t="s">
        <v>203</v>
      </c>
      <c r="AK58" s="262" t="s">
        <v>203</v>
      </c>
      <c r="AL58" s="262" t="s">
        <v>203</v>
      </c>
      <c r="AM58" s="262" t="s">
        <v>203</v>
      </c>
      <c r="AN58" s="262" t="s">
        <v>203</v>
      </c>
      <c r="AO58" s="262" t="s">
        <v>203</v>
      </c>
      <c r="AP58" s="262" t="s">
        <v>203</v>
      </c>
      <c r="AQ58" s="262" t="s">
        <v>203</v>
      </c>
      <c r="AR58" s="262" t="s">
        <v>203</v>
      </c>
      <c r="AS58" s="262" t="s">
        <v>203</v>
      </c>
      <c r="AT58" s="262" t="s">
        <v>203</v>
      </c>
      <c r="AU58" s="262" t="s">
        <v>203</v>
      </c>
      <c r="AV58" s="262" t="s">
        <v>203</v>
      </c>
      <c r="AW58" s="262" t="s">
        <v>203</v>
      </c>
      <c r="AX58" s="262" t="s">
        <v>203</v>
      </c>
      <c r="AY58" s="262" t="s">
        <v>203</v>
      </c>
      <c r="AZ58" s="262" t="s">
        <v>203</v>
      </c>
    </row>
    <row r="59" spans="1:52" s="263" customFormat="1" hidden="1" outlineLevel="1">
      <c r="A59" s="6" t="s">
        <v>94</v>
      </c>
      <c r="B59" s="259" t="s">
        <v>95</v>
      </c>
      <c r="C59" s="262" t="s">
        <v>203</v>
      </c>
      <c r="D59" s="262" t="s">
        <v>203</v>
      </c>
      <c r="E59" s="262" t="s">
        <v>203</v>
      </c>
      <c r="F59" s="262" t="s">
        <v>203</v>
      </c>
      <c r="G59" s="262" t="s">
        <v>203</v>
      </c>
      <c r="H59" s="262" t="s">
        <v>203</v>
      </c>
      <c r="I59" s="262" t="s">
        <v>203</v>
      </c>
      <c r="J59" s="262" t="s">
        <v>203</v>
      </c>
      <c r="K59" s="262" t="s">
        <v>203</v>
      </c>
      <c r="L59" s="262" t="s">
        <v>203</v>
      </c>
      <c r="M59" s="262" t="s">
        <v>203</v>
      </c>
      <c r="N59" s="262" t="s">
        <v>203</v>
      </c>
      <c r="O59" s="262" t="s">
        <v>203</v>
      </c>
      <c r="P59" s="262" t="str">
        <f>P60</f>
        <v>IV</v>
      </c>
      <c r="Q59" s="262">
        <f>Q60</f>
        <v>0</v>
      </c>
      <c r="R59" s="262">
        <f t="shared" ref="R59" si="37">R60</f>
        <v>0</v>
      </c>
      <c r="S59" s="262" t="e">
        <f t="shared" ref="S59" si="38">S60</f>
        <v>#REF!</v>
      </c>
      <c r="T59" s="262">
        <f t="shared" ref="T59" si="39">T60</f>
        <v>0</v>
      </c>
      <c r="U59" s="262">
        <f t="shared" ref="U59" si="40">U60</f>
        <v>0</v>
      </c>
      <c r="V59" s="262" t="s">
        <v>203</v>
      </c>
      <c r="W59" s="262" t="s">
        <v>203</v>
      </c>
      <c r="X59" s="262" t="s">
        <v>203</v>
      </c>
      <c r="Y59" s="262" t="s">
        <v>203</v>
      </c>
      <c r="Z59" s="262" t="s">
        <v>203</v>
      </c>
      <c r="AA59" s="262" t="s">
        <v>203</v>
      </c>
      <c r="AB59" s="262">
        <v>0</v>
      </c>
      <c r="AC59" s="262">
        <f>AC60</f>
        <v>0</v>
      </c>
      <c r="AD59" s="262">
        <f t="shared" ref="AD59" si="41">AD60</f>
        <v>0</v>
      </c>
      <c r="AE59" s="262">
        <f t="shared" ref="AE59" si="42">AE60</f>
        <v>0</v>
      </c>
      <c r="AF59" s="262">
        <f t="shared" ref="AF59" si="43">AF60</f>
        <v>0</v>
      </c>
      <c r="AG59" s="262">
        <f t="shared" ref="AG59" si="44">AG60</f>
        <v>0</v>
      </c>
      <c r="AH59" s="262" t="s">
        <v>203</v>
      </c>
      <c r="AI59" s="262" t="s">
        <v>203</v>
      </c>
      <c r="AJ59" s="262" t="s">
        <v>203</v>
      </c>
      <c r="AK59" s="262" t="s">
        <v>203</v>
      </c>
      <c r="AL59" s="262" t="s">
        <v>203</v>
      </c>
      <c r="AM59" s="262" t="s">
        <v>203</v>
      </c>
      <c r="AN59" s="262" t="str">
        <f>AN60</f>
        <v>IV</v>
      </c>
      <c r="AO59" s="262">
        <f>AO60</f>
        <v>0</v>
      </c>
      <c r="AP59" s="262">
        <f t="shared" ref="AP59" si="45">AP60</f>
        <v>0</v>
      </c>
      <c r="AQ59" s="262">
        <f t="shared" ref="AQ59" si="46">AQ60</f>
        <v>2.9299999999999997</v>
      </c>
      <c r="AR59" s="262">
        <f t="shared" ref="AR59" si="47">AR60</f>
        <v>0</v>
      </c>
      <c r="AS59" s="262">
        <f t="shared" ref="AS59" si="48">AS60</f>
        <v>0</v>
      </c>
      <c r="AT59" s="262" t="s">
        <v>203</v>
      </c>
      <c r="AU59" s="262" t="s">
        <v>203</v>
      </c>
      <c r="AV59" s="262" t="s">
        <v>203</v>
      </c>
      <c r="AW59" s="262" t="s">
        <v>203</v>
      </c>
      <c r="AX59" s="262" t="s">
        <v>203</v>
      </c>
      <c r="AY59" s="262" t="s">
        <v>203</v>
      </c>
      <c r="AZ59" s="262" t="s">
        <v>203</v>
      </c>
    </row>
    <row r="60" spans="1:52" s="263" customFormat="1" hidden="1" outlineLevel="1">
      <c r="A60" s="6" t="s">
        <v>96</v>
      </c>
      <c r="B60" s="259" t="s">
        <v>97</v>
      </c>
      <c r="C60" s="262" t="s">
        <v>203</v>
      </c>
      <c r="D60" s="262" t="s">
        <v>203</v>
      </c>
      <c r="E60" s="262" t="s">
        <v>203</v>
      </c>
      <c r="F60" s="262" t="s">
        <v>203</v>
      </c>
      <c r="G60" s="262" t="s">
        <v>203</v>
      </c>
      <c r="H60" s="262" t="s">
        <v>203</v>
      </c>
      <c r="I60" s="262" t="s">
        <v>203</v>
      </c>
      <c r="J60" s="262" t="s">
        <v>203</v>
      </c>
      <c r="K60" s="262" t="s">
        <v>203</v>
      </c>
      <c r="L60" s="262" t="s">
        <v>203</v>
      </c>
      <c r="M60" s="262" t="s">
        <v>203</v>
      </c>
      <c r="N60" s="262" t="s">
        <v>203</v>
      </c>
      <c r="O60" s="262" t="s">
        <v>203</v>
      </c>
      <c r="P60" s="262" t="str">
        <f>P62</f>
        <v>IV</v>
      </c>
      <c r="Q60" s="262">
        <f>SUM(Q61:Q65)</f>
        <v>0</v>
      </c>
      <c r="R60" s="262">
        <f t="shared" ref="R60" si="49">SUM(R61:R65)</f>
        <v>0</v>
      </c>
      <c r="S60" s="262" t="e">
        <f t="shared" ref="S60" si="50">SUM(S61:S65)</f>
        <v>#REF!</v>
      </c>
      <c r="T60" s="262">
        <f t="shared" ref="T60" si="51">SUM(T61:T65)</f>
        <v>0</v>
      </c>
      <c r="U60" s="262">
        <f t="shared" ref="U60" si="52">SUM(U61:U65)</f>
        <v>0</v>
      </c>
      <c r="V60" s="262" t="s">
        <v>203</v>
      </c>
      <c r="W60" s="262" t="s">
        <v>203</v>
      </c>
      <c r="X60" s="262" t="s">
        <v>203</v>
      </c>
      <c r="Y60" s="262" t="s">
        <v>203</v>
      </c>
      <c r="Z60" s="262" t="s">
        <v>203</v>
      </c>
      <c r="AA60" s="262" t="s">
        <v>203</v>
      </c>
      <c r="AB60" s="262">
        <v>0</v>
      </c>
      <c r="AC60" s="262">
        <f>SUM(AC61:AC65)</f>
        <v>0</v>
      </c>
      <c r="AD60" s="262">
        <f t="shared" ref="AD60" si="53">SUM(AD61:AD65)</f>
        <v>0</v>
      </c>
      <c r="AE60" s="262">
        <f t="shared" ref="AE60" si="54">SUM(AE61:AE65)</f>
        <v>0</v>
      </c>
      <c r="AF60" s="262">
        <f t="shared" ref="AF60" si="55">SUM(AF61:AF65)</f>
        <v>0</v>
      </c>
      <c r="AG60" s="262">
        <f t="shared" ref="AG60" si="56">SUM(AG61:AG65)</f>
        <v>0</v>
      </c>
      <c r="AH60" s="262" t="s">
        <v>203</v>
      </c>
      <c r="AI60" s="262" t="s">
        <v>203</v>
      </c>
      <c r="AJ60" s="262" t="s">
        <v>203</v>
      </c>
      <c r="AK60" s="262" t="s">
        <v>203</v>
      </c>
      <c r="AL60" s="262" t="s">
        <v>203</v>
      </c>
      <c r="AM60" s="262" t="s">
        <v>203</v>
      </c>
      <c r="AN60" s="262" t="str">
        <f>AN64</f>
        <v>IV</v>
      </c>
      <c r="AO60" s="262">
        <f>SUM(AO61:AO65)</f>
        <v>0</v>
      </c>
      <c r="AP60" s="262">
        <f t="shared" ref="AP60" si="57">SUM(AP61:AP65)</f>
        <v>0</v>
      </c>
      <c r="AQ60" s="262">
        <f t="shared" ref="AQ60" si="58">SUM(AQ61:AQ65)</f>
        <v>2.9299999999999997</v>
      </c>
      <c r="AR60" s="262">
        <f t="shared" ref="AR60" si="59">SUM(AR61:AR65)</f>
        <v>0</v>
      </c>
      <c r="AS60" s="262">
        <f t="shared" ref="AS60" si="60">SUM(AS61:AS65)</f>
        <v>0</v>
      </c>
      <c r="AT60" s="262" t="s">
        <v>203</v>
      </c>
      <c r="AU60" s="262" t="s">
        <v>203</v>
      </c>
      <c r="AV60" s="262" t="s">
        <v>203</v>
      </c>
      <c r="AW60" s="262" t="s">
        <v>203</v>
      </c>
      <c r="AX60" s="262" t="s">
        <v>203</v>
      </c>
      <c r="AY60" s="262" t="s">
        <v>203</v>
      </c>
      <c r="AZ60" s="262" t="s">
        <v>203</v>
      </c>
    </row>
    <row r="61" spans="1:52" s="263" customFormat="1" ht="83.25" hidden="1" customHeight="1" outlineLevel="1">
      <c r="A61" s="6" t="s">
        <v>98</v>
      </c>
      <c r="B61" s="259" t="s">
        <v>99</v>
      </c>
      <c r="C61" s="262" t="s">
        <v>203</v>
      </c>
      <c r="D61" s="262" t="s">
        <v>203</v>
      </c>
      <c r="E61" s="262" t="s">
        <v>203</v>
      </c>
      <c r="F61" s="262" t="s">
        <v>203</v>
      </c>
      <c r="G61" s="262" t="s">
        <v>203</v>
      </c>
      <c r="H61" s="262" t="s">
        <v>203</v>
      </c>
      <c r="I61" s="262" t="s">
        <v>203</v>
      </c>
      <c r="J61" s="262" t="s">
        <v>203</v>
      </c>
      <c r="K61" s="262" t="s">
        <v>203</v>
      </c>
      <c r="L61" s="262" t="s">
        <v>203</v>
      </c>
      <c r="M61" s="262" t="s">
        <v>203</v>
      </c>
      <c r="N61" s="262" t="s">
        <v>203</v>
      </c>
      <c r="O61" s="262" t="s">
        <v>203</v>
      </c>
      <c r="P61" s="262">
        <v>0</v>
      </c>
      <c r="Q61" s="262">
        <v>0</v>
      </c>
      <c r="R61" s="262">
        <v>0</v>
      </c>
      <c r="S61" s="262">
        <v>0</v>
      </c>
      <c r="T61" s="262">
        <v>0</v>
      </c>
      <c r="U61" s="262">
        <v>0</v>
      </c>
      <c r="V61" s="262" t="s">
        <v>203</v>
      </c>
      <c r="W61" s="262" t="s">
        <v>203</v>
      </c>
      <c r="X61" s="262" t="s">
        <v>203</v>
      </c>
      <c r="Y61" s="262" t="s">
        <v>203</v>
      </c>
      <c r="Z61" s="262" t="s">
        <v>203</v>
      </c>
      <c r="AA61" s="262" t="s">
        <v>203</v>
      </c>
      <c r="AB61" s="262">
        <v>0</v>
      </c>
      <c r="AC61" s="262">
        <v>0</v>
      </c>
      <c r="AD61" s="262">
        <v>0</v>
      </c>
      <c r="AE61" s="262">
        <v>0</v>
      </c>
      <c r="AF61" s="262">
        <v>0</v>
      </c>
      <c r="AG61" s="262">
        <v>0</v>
      </c>
      <c r="AH61" s="262" t="s">
        <v>203</v>
      </c>
      <c r="AI61" s="262" t="s">
        <v>203</v>
      </c>
      <c r="AJ61" s="262" t="s">
        <v>203</v>
      </c>
      <c r="AK61" s="262" t="s">
        <v>203</v>
      </c>
      <c r="AL61" s="262" t="s">
        <v>203</v>
      </c>
      <c r="AM61" s="262" t="s">
        <v>203</v>
      </c>
      <c r="AN61" s="262">
        <v>0</v>
      </c>
      <c r="AO61" s="262">
        <v>0</v>
      </c>
      <c r="AP61" s="262">
        <v>0</v>
      </c>
      <c r="AQ61" s="262">
        <v>0</v>
      </c>
      <c r="AR61" s="262">
        <v>0</v>
      </c>
      <c r="AS61" s="262">
        <v>0</v>
      </c>
      <c r="AT61" s="262" t="s">
        <v>203</v>
      </c>
      <c r="AU61" s="262" t="s">
        <v>203</v>
      </c>
      <c r="AV61" s="262" t="s">
        <v>203</v>
      </c>
      <c r="AW61" s="262" t="s">
        <v>203</v>
      </c>
      <c r="AX61" s="262" t="s">
        <v>203</v>
      </c>
      <c r="AY61" s="262" t="s">
        <v>203</v>
      </c>
      <c r="AZ61" s="262" t="s">
        <v>203</v>
      </c>
    </row>
    <row r="62" spans="1:52" s="263" customFormat="1" ht="66.75" hidden="1" customHeight="1" outlineLevel="1">
      <c r="A62" s="6" t="s">
        <v>100</v>
      </c>
      <c r="B62" s="259" t="s">
        <v>101</v>
      </c>
      <c r="C62" s="262" t="s">
        <v>203</v>
      </c>
      <c r="D62" s="262" t="s">
        <v>203</v>
      </c>
      <c r="E62" s="262" t="s">
        <v>203</v>
      </c>
      <c r="F62" s="262" t="s">
        <v>203</v>
      </c>
      <c r="G62" s="262" t="s">
        <v>203</v>
      </c>
      <c r="H62" s="262" t="s">
        <v>203</v>
      </c>
      <c r="I62" s="262" t="s">
        <v>203</v>
      </c>
      <c r="J62" s="262" t="s">
        <v>203</v>
      </c>
      <c r="K62" s="262" t="s">
        <v>203</v>
      </c>
      <c r="L62" s="262" t="s">
        <v>203</v>
      </c>
      <c r="M62" s="262" t="s">
        <v>203</v>
      </c>
      <c r="N62" s="262" t="s">
        <v>203</v>
      </c>
      <c r="O62" s="262" t="s">
        <v>203</v>
      </c>
      <c r="P62" s="262" t="s">
        <v>441</v>
      </c>
      <c r="Q62" s="262">
        <v>0</v>
      </c>
      <c r="R62" s="262">
        <v>0</v>
      </c>
      <c r="S62" s="286" t="e">
        <f>'Ф 4'!#REF!</f>
        <v>#REF!</v>
      </c>
      <c r="T62" s="262">
        <v>0</v>
      </c>
      <c r="U62" s="262">
        <v>0</v>
      </c>
      <c r="V62" s="262" t="s">
        <v>203</v>
      </c>
      <c r="W62" s="262" t="s">
        <v>203</v>
      </c>
      <c r="X62" s="262" t="s">
        <v>203</v>
      </c>
      <c r="Y62" s="262" t="s">
        <v>203</v>
      </c>
      <c r="Z62" s="262" t="s">
        <v>203</v>
      </c>
      <c r="AA62" s="262" t="s">
        <v>203</v>
      </c>
      <c r="AB62" s="262">
        <v>0</v>
      </c>
      <c r="AC62" s="262">
        <v>0</v>
      </c>
      <c r="AD62" s="262">
        <v>0</v>
      </c>
      <c r="AE62" s="262">
        <v>0</v>
      </c>
      <c r="AF62" s="262">
        <v>0</v>
      </c>
      <c r="AG62" s="262">
        <v>0</v>
      </c>
      <c r="AH62" s="262" t="s">
        <v>203</v>
      </c>
      <c r="AI62" s="262" t="s">
        <v>203</v>
      </c>
      <c r="AJ62" s="262" t="s">
        <v>203</v>
      </c>
      <c r="AK62" s="262" t="s">
        <v>203</v>
      </c>
      <c r="AL62" s="262" t="s">
        <v>203</v>
      </c>
      <c r="AM62" s="262" t="s">
        <v>203</v>
      </c>
      <c r="AN62" s="262">
        <v>0</v>
      </c>
      <c r="AO62" s="262">
        <v>0</v>
      </c>
      <c r="AP62" s="262">
        <v>0</v>
      </c>
      <c r="AQ62" s="262">
        <v>0</v>
      </c>
      <c r="AR62" s="262">
        <v>0</v>
      </c>
      <c r="AS62" s="262">
        <v>0</v>
      </c>
      <c r="AT62" s="262" t="s">
        <v>203</v>
      </c>
      <c r="AU62" s="262" t="s">
        <v>203</v>
      </c>
      <c r="AV62" s="262" t="s">
        <v>203</v>
      </c>
      <c r="AW62" s="262" t="s">
        <v>203</v>
      </c>
      <c r="AX62" s="262" t="s">
        <v>203</v>
      </c>
      <c r="AY62" s="262" t="s">
        <v>203</v>
      </c>
      <c r="AZ62" s="262" t="s">
        <v>203</v>
      </c>
    </row>
    <row r="63" spans="1:52" s="263" customFormat="1" ht="64.5" hidden="1" customHeight="1" outlineLevel="1">
      <c r="A63" s="6" t="s">
        <v>102</v>
      </c>
      <c r="B63" s="259" t="s">
        <v>103</v>
      </c>
      <c r="C63" s="262" t="s">
        <v>203</v>
      </c>
      <c r="D63" s="262" t="s">
        <v>203</v>
      </c>
      <c r="E63" s="262" t="s">
        <v>203</v>
      </c>
      <c r="F63" s="262" t="s">
        <v>203</v>
      </c>
      <c r="G63" s="262" t="s">
        <v>203</v>
      </c>
      <c r="H63" s="262" t="s">
        <v>203</v>
      </c>
      <c r="I63" s="262" t="s">
        <v>203</v>
      </c>
      <c r="J63" s="262" t="s">
        <v>203</v>
      </c>
      <c r="K63" s="262" t="s">
        <v>203</v>
      </c>
      <c r="L63" s="262" t="s">
        <v>203</v>
      </c>
      <c r="M63" s="262" t="s">
        <v>203</v>
      </c>
      <c r="N63" s="262" t="s">
        <v>203</v>
      </c>
      <c r="O63" s="262" t="s">
        <v>203</v>
      </c>
      <c r="P63" s="262">
        <v>0</v>
      </c>
      <c r="Q63" s="262">
        <v>0</v>
      </c>
      <c r="R63" s="262">
        <v>0</v>
      </c>
      <c r="S63" s="262">
        <v>0</v>
      </c>
      <c r="T63" s="262">
        <v>0</v>
      </c>
      <c r="U63" s="262">
        <v>0</v>
      </c>
      <c r="V63" s="262" t="s">
        <v>203</v>
      </c>
      <c r="W63" s="262" t="s">
        <v>203</v>
      </c>
      <c r="X63" s="262" t="s">
        <v>203</v>
      </c>
      <c r="Y63" s="262" t="s">
        <v>203</v>
      </c>
      <c r="Z63" s="262" t="s">
        <v>203</v>
      </c>
      <c r="AA63" s="262" t="s">
        <v>203</v>
      </c>
      <c r="AB63" s="262">
        <v>0</v>
      </c>
      <c r="AC63" s="262">
        <v>0</v>
      </c>
      <c r="AD63" s="262">
        <v>0</v>
      </c>
      <c r="AE63" s="262">
        <v>0</v>
      </c>
      <c r="AF63" s="262">
        <v>0</v>
      </c>
      <c r="AG63" s="262">
        <v>0</v>
      </c>
      <c r="AH63" s="262" t="s">
        <v>203</v>
      </c>
      <c r="AI63" s="262" t="s">
        <v>203</v>
      </c>
      <c r="AJ63" s="262" t="s">
        <v>203</v>
      </c>
      <c r="AK63" s="262" t="s">
        <v>203</v>
      </c>
      <c r="AL63" s="262" t="s">
        <v>203</v>
      </c>
      <c r="AM63" s="262" t="s">
        <v>203</v>
      </c>
      <c r="AN63" s="262">
        <v>0</v>
      </c>
      <c r="AO63" s="262">
        <v>0</v>
      </c>
      <c r="AP63" s="262">
        <v>0</v>
      </c>
      <c r="AQ63" s="262">
        <v>0</v>
      </c>
      <c r="AR63" s="262">
        <v>0</v>
      </c>
      <c r="AS63" s="262">
        <v>0</v>
      </c>
      <c r="AT63" s="262" t="s">
        <v>203</v>
      </c>
      <c r="AU63" s="262" t="s">
        <v>203</v>
      </c>
      <c r="AV63" s="262" t="s">
        <v>203</v>
      </c>
      <c r="AW63" s="262" t="s">
        <v>203</v>
      </c>
      <c r="AX63" s="262" t="s">
        <v>203</v>
      </c>
      <c r="AY63" s="262" t="s">
        <v>203</v>
      </c>
      <c r="AZ63" s="262" t="s">
        <v>203</v>
      </c>
    </row>
    <row r="64" spans="1:52" s="263" customFormat="1" ht="72" hidden="1" customHeight="1" outlineLevel="1">
      <c r="A64" s="6" t="s">
        <v>104</v>
      </c>
      <c r="B64" s="259" t="s">
        <v>105</v>
      </c>
      <c r="C64" s="262" t="s">
        <v>203</v>
      </c>
      <c r="D64" s="262" t="s">
        <v>203</v>
      </c>
      <c r="E64" s="262" t="s">
        <v>203</v>
      </c>
      <c r="F64" s="262" t="s">
        <v>203</v>
      </c>
      <c r="G64" s="262" t="s">
        <v>203</v>
      </c>
      <c r="H64" s="262" t="s">
        <v>203</v>
      </c>
      <c r="I64" s="262" t="s">
        <v>203</v>
      </c>
      <c r="J64" s="262" t="s">
        <v>203</v>
      </c>
      <c r="K64" s="262" t="s">
        <v>203</v>
      </c>
      <c r="L64" s="262" t="s">
        <v>203</v>
      </c>
      <c r="M64" s="262" t="s">
        <v>203</v>
      </c>
      <c r="N64" s="262" t="s">
        <v>203</v>
      </c>
      <c r="O64" s="262" t="s">
        <v>203</v>
      </c>
      <c r="P64" s="262">
        <v>0</v>
      </c>
      <c r="Q64" s="262">
        <v>0</v>
      </c>
      <c r="R64" s="262">
        <v>0</v>
      </c>
      <c r="S64" s="262">
        <v>0</v>
      </c>
      <c r="T64" s="262">
        <v>0</v>
      </c>
      <c r="U64" s="262">
        <v>0</v>
      </c>
      <c r="V64" s="262" t="s">
        <v>203</v>
      </c>
      <c r="W64" s="262" t="s">
        <v>203</v>
      </c>
      <c r="X64" s="262" t="s">
        <v>203</v>
      </c>
      <c r="Y64" s="262" t="s">
        <v>203</v>
      </c>
      <c r="Z64" s="262" t="s">
        <v>203</v>
      </c>
      <c r="AA64" s="262" t="s">
        <v>203</v>
      </c>
      <c r="AB64" s="262">
        <v>0</v>
      </c>
      <c r="AC64" s="262">
        <v>0</v>
      </c>
      <c r="AD64" s="262">
        <v>0</v>
      </c>
      <c r="AE64" s="262">
        <v>0</v>
      </c>
      <c r="AF64" s="262">
        <v>0</v>
      </c>
      <c r="AG64" s="262">
        <v>0</v>
      </c>
      <c r="AH64" s="262" t="s">
        <v>203</v>
      </c>
      <c r="AI64" s="262" t="s">
        <v>203</v>
      </c>
      <c r="AJ64" s="262" t="s">
        <v>203</v>
      </c>
      <c r="AK64" s="262" t="s">
        <v>203</v>
      </c>
      <c r="AL64" s="262" t="s">
        <v>203</v>
      </c>
      <c r="AM64" s="262" t="s">
        <v>203</v>
      </c>
      <c r="AN64" s="262" t="s">
        <v>441</v>
      </c>
      <c r="AO64" s="262">
        <v>0</v>
      </c>
      <c r="AP64" s="262">
        <v>0</v>
      </c>
      <c r="AQ64" s="286">
        <f>'Ф 4'!BN74</f>
        <v>1.28</v>
      </c>
      <c r="AR64" s="262">
        <v>0</v>
      </c>
      <c r="AS64" s="262">
        <v>0</v>
      </c>
      <c r="AT64" s="262" t="s">
        <v>203</v>
      </c>
      <c r="AU64" s="262" t="s">
        <v>203</v>
      </c>
      <c r="AV64" s="262" t="s">
        <v>203</v>
      </c>
      <c r="AW64" s="262" t="s">
        <v>203</v>
      </c>
      <c r="AX64" s="262" t="s">
        <v>203</v>
      </c>
      <c r="AY64" s="262" t="s">
        <v>203</v>
      </c>
      <c r="AZ64" s="262" t="s">
        <v>203</v>
      </c>
    </row>
    <row r="65" spans="1:52" s="263" customFormat="1" ht="60.75" hidden="1" customHeight="1" outlineLevel="1">
      <c r="A65" s="6" t="s">
        <v>106</v>
      </c>
      <c r="B65" s="259" t="s">
        <v>107</v>
      </c>
      <c r="C65" s="262" t="s">
        <v>203</v>
      </c>
      <c r="D65" s="262" t="s">
        <v>203</v>
      </c>
      <c r="E65" s="262" t="s">
        <v>203</v>
      </c>
      <c r="F65" s="262" t="s">
        <v>203</v>
      </c>
      <c r="G65" s="262" t="s">
        <v>203</v>
      </c>
      <c r="H65" s="262" t="s">
        <v>203</v>
      </c>
      <c r="I65" s="262" t="s">
        <v>203</v>
      </c>
      <c r="J65" s="262" t="s">
        <v>203</v>
      </c>
      <c r="K65" s="262" t="s">
        <v>203</v>
      </c>
      <c r="L65" s="262" t="s">
        <v>203</v>
      </c>
      <c r="M65" s="262" t="s">
        <v>203</v>
      </c>
      <c r="N65" s="262" t="s">
        <v>203</v>
      </c>
      <c r="O65" s="262" t="s">
        <v>203</v>
      </c>
      <c r="P65" s="262">
        <v>0</v>
      </c>
      <c r="Q65" s="262">
        <v>0</v>
      </c>
      <c r="R65" s="262">
        <v>0</v>
      </c>
      <c r="S65" s="262">
        <v>0</v>
      </c>
      <c r="T65" s="262">
        <v>0</v>
      </c>
      <c r="U65" s="262">
        <v>0</v>
      </c>
      <c r="V65" s="262" t="s">
        <v>203</v>
      </c>
      <c r="W65" s="262" t="s">
        <v>203</v>
      </c>
      <c r="X65" s="262" t="s">
        <v>203</v>
      </c>
      <c r="Y65" s="262" t="s">
        <v>203</v>
      </c>
      <c r="Z65" s="262" t="s">
        <v>203</v>
      </c>
      <c r="AA65" s="262" t="s">
        <v>203</v>
      </c>
      <c r="AB65" s="262">
        <v>0</v>
      </c>
      <c r="AC65" s="262">
        <v>0</v>
      </c>
      <c r="AD65" s="262">
        <v>0</v>
      </c>
      <c r="AE65" s="262">
        <v>0</v>
      </c>
      <c r="AF65" s="262">
        <v>0</v>
      </c>
      <c r="AG65" s="262">
        <v>0</v>
      </c>
      <c r="AH65" s="262" t="s">
        <v>203</v>
      </c>
      <c r="AI65" s="262" t="s">
        <v>203</v>
      </c>
      <c r="AJ65" s="262" t="s">
        <v>203</v>
      </c>
      <c r="AK65" s="262" t="s">
        <v>203</v>
      </c>
      <c r="AL65" s="262" t="s">
        <v>203</v>
      </c>
      <c r="AM65" s="262" t="s">
        <v>203</v>
      </c>
      <c r="AN65" s="262" t="s">
        <v>441</v>
      </c>
      <c r="AO65" s="262">
        <v>0</v>
      </c>
      <c r="AP65" s="262">
        <v>0</v>
      </c>
      <c r="AQ65" s="286">
        <f>'Ф 4'!BN48</f>
        <v>1.65</v>
      </c>
      <c r="AR65" s="262">
        <v>0</v>
      </c>
      <c r="AS65" s="262">
        <v>0</v>
      </c>
      <c r="AT65" s="262" t="s">
        <v>203</v>
      </c>
      <c r="AU65" s="262" t="s">
        <v>203</v>
      </c>
      <c r="AV65" s="262" t="s">
        <v>203</v>
      </c>
      <c r="AW65" s="262" t="s">
        <v>203</v>
      </c>
      <c r="AX65" s="262" t="s">
        <v>203</v>
      </c>
      <c r="AY65" s="262" t="s">
        <v>203</v>
      </c>
      <c r="AZ65" s="262" t="s">
        <v>203</v>
      </c>
    </row>
    <row r="66" spans="1:52" s="263" customFormat="1" hidden="1" outlineLevel="1">
      <c r="A66" s="6" t="s">
        <v>108</v>
      </c>
      <c r="B66" s="259" t="s">
        <v>109</v>
      </c>
      <c r="C66" s="262" t="s">
        <v>203</v>
      </c>
      <c r="D66" s="262" t="s">
        <v>203</v>
      </c>
      <c r="E66" s="262" t="s">
        <v>203</v>
      </c>
      <c r="F66" s="262" t="s">
        <v>203</v>
      </c>
      <c r="G66" s="262" t="s">
        <v>203</v>
      </c>
      <c r="H66" s="262" t="s">
        <v>203</v>
      </c>
      <c r="I66" s="262" t="s">
        <v>203</v>
      </c>
      <c r="J66" s="262" t="s">
        <v>203</v>
      </c>
      <c r="K66" s="262" t="s">
        <v>203</v>
      </c>
      <c r="L66" s="262" t="s">
        <v>203</v>
      </c>
      <c r="M66" s="262" t="s">
        <v>203</v>
      </c>
      <c r="N66" s="262" t="s">
        <v>203</v>
      </c>
      <c r="O66" s="262" t="s">
        <v>203</v>
      </c>
      <c r="P66" s="262" t="s">
        <v>203</v>
      </c>
      <c r="Q66" s="262" t="s">
        <v>203</v>
      </c>
      <c r="R66" s="262" t="s">
        <v>203</v>
      </c>
      <c r="S66" s="262" t="s">
        <v>203</v>
      </c>
      <c r="T66" s="262" t="s">
        <v>203</v>
      </c>
      <c r="U66" s="262" t="s">
        <v>203</v>
      </c>
      <c r="V66" s="262" t="s">
        <v>203</v>
      </c>
      <c r="W66" s="262" t="s">
        <v>203</v>
      </c>
      <c r="X66" s="262" t="s">
        <v>203</v>
      </c>
      <c r="Y66" s="262" t="s">
        <v>203</v>
      </c>
      <c r="Z66" s="262" t="s">
        <v>203</v>
      </c>
      <c r="AA66" s="262" t="s">
        <v>203</v>
      </c>
      <c r="AB66" s="262" t="s">
        <v>203</v>
      </c>
      <c r="AC66" s="262" t="s">
        <v>203</v>
      </c>
      <c r="AD66" s="262" t="s">
        <v>203</v>
      </c>
      <c r="AE66" s="262" t="s">
        <v>203</v>
      </c>
      <c r="AF66" s="262" t="s">
        <v>203</v>
      </c>
      <c r="AG66" s="262" t="s">
        <v>203</v>
      </c>
      <c r="AH66" s="262" t="s">
        <v>203</v>
      </c>
      <c r="AI66" s="262" t="s">
        <v>203</v>
      </c>
      <c r="AJ66" s="262" t="s">
        <v>203</v>
      </c>
      <c r="AK66" s="262" t="s">
        <v>203</v>
      </c>
      <c r="AL66" s="262" t="s">
        <v>203</v>
      </c>
      <c r="AM66" s="262" t="s">
        <v>203</v>
      </c>
      <c r="AN66" s="262" t="s">
        <v>203</v>
      </c>
      <c r="AO66" s="262" t="s">
        <v>203</v>
      </c>
      <c r="AP66" s="262" t="s">
        <v>203</v>
      </c>
      <c r="AQ66" s="262" t="s">
        <v>203</v>
      </c>
      <c r="AR66" s="262" t="s">
        <v>203</v>
      </c>
      <c r="AS66" s="262" t="s">
        <v>203</v>
      </c>
      <c r="AT66" s="262" t="s">
        <v>203</v>
      </c>
      <c r="AU66" s="262" t="s">
        <v>203</v>
      </c>
      <c r="AV66" s="262" t="s">
        <v>203</v>
      </c>
      <c r="AW66" s="262" t="s">
        <v>203</v>
      </c>
      <c r="AX66" s="262" t="s">
        <v>203</v>
      </c>
      <c r="AY66" s="262" t="s">
        <v>203</v>
      </c>
      <c r="AZ66" s="262" t="s">
        <v>203</v>
      </c>
    </row>
    <row r="67" spans="1:52" s="263" customFormat="1" hidden="1" outlineLevel="1">
      <c r="A67" s="6" t="s">
        <v>110</v>
      </c>
      <c r="B67" s="259" t="s">
        <v>111</v>
      </c>
      <c r="C67" s="262" t="s">
        <v>203</v>
      </c>
      <c r="D67" s="262" t="s">
        <v>203</v>
      </c>
      <c r="E67" s="262" t="s">
        <v>203</v>
      </c>
      <c r="F67" s="262" t="s">
        <v>203</v>
      </c>
      <c r="G67" s="262" t="s">
        <v>203</v>
      </c>
      <c r="H67" s="262" t="s">
        <v>203</v>
      </c>
      <c r="I67" s="262" t="s">
        <v>203</v>
      </c>
      <c r="J67" s="262" t="s">
        <v>203</v>
      </c>
      <c r="K67" s="262" t="s">
        <v>203</v>
      </c>
      <c r="L67" s="262" t="s">
        <v>203</v>
      </c>
      <c r="M67" s="262" t="s">
        <v>203</v>
      </c>
      <c r="N67" s="262" t="s">
        <v>203</v>
      </c>
      <c r="O67" s="262" t="s">
        <v>203</v>
      </c>
      <c r="P67" s="262" t="s">
        <v>441</v>
      </c>
      <c r="Q67" s="262" t="s">
        <v>203</v>
      </c>
      <c r="R67" s="262" t="s">
        <v>203</v>
      </c>
      <c r="S67" s="262" t="s">
        <v>203</v>
      </c>
      <c r="T67" s="262" t="s">
        <v>203</v>
      </c>
      <c r="U67" s="262" t="s">
        <v>203</v>
      </c>
      <c r="V67" s="262" t="s">
        <v>203</v>
      </c>
      <c r="W67" s="262" t="s">
        <v>203</v>
      </c>
      <c r="X67" s="262" t="s">
        <v>203</v>
      </c>
      <c r="Y67" s="262" t="s">
        <v>203</v>
      </c>
      <c r="Z67" s="262" t="s">
        <v>203</v>
      </c>
      <c r="AA67" s="262" t="s">
        <v>203</v>
      </c>
      <c r="AB67" s="262" t="s">
        <v>441</v>
      </c>
      <c r="AC67" s="262" t="s">
        <v>203</v>
      </c>
      <c r="AD67" s="262" t="s">
        <v>203</v>
      </c>
      <c r="AE67" s="262" t="s">
        <v>203</v>
      </c>
      <c r="AF67" s="262" t="s">
        <v>203</v>
      </c>
      <c r="AG67" s="262" t="s">
        <v>203</v>
      </c>
      <c r="AH67" s="262" t="s">
        <v>203</v>
      </c>
      <c r="AI67" s="262" t="s">
        <v>203</v>
      </c>
      <c r="AJ67" s="262" t="s">
        <v>203</v>
      </c>
      <c r="AK67" s="262" t="s">
        <v>203</v>
      </c>
      <c r="AL67" s="262" t="s">
        <v>203</v>
      </c>
      <c r="AM67" s="262" t="s">
        <v>203</v>
      </c>
      <c r="AN67" s="262" t="s">
        <v>441</v>
      </c>
      <c r="AO67" s="262" t="s">
        <v>203</v>
      </c>
      <c r="AP67" s="262" t="s">
        <v>203</v>
      </c>
      <c r="AQ67" s="262" t="s">
        <v>203</v>
      </c>
      <c r="AR67" s="262" t="s">
        <v>203</v>
      </c>
      <c r="AS67" s="262" t="s">
        <v>203</v>
      </c>
      <c r="AT67" s="262" t="s">
        <v>203</v>
      </c>
      <c r="AU67" s="262" t="s">
        <v>203</v>
      </c>
      <c r="AV67" s="262" t="s">
        <v>203</v>
      </c>
      <c r="AW67" s="262" t="s">
        <v>203</v>
      </c>
      <c r="AX67" s="262" t="s">
        <v>203</v>
      </c>
      <c r="AY67" s="262" t="s">
        <v>203</v>
      </c>
      <c r="AZ67" s="262" t="s">
        <v>203</v>
      </c>
    </row>
    <row r="68" spans="1:52" s="263" customFormat="1" hidden="1" outlineLevel="1">
      <c r="A68" s="6" t="s">
        <v>112</v>
      </c>
      <c r="B68" s="259" t="s">
        <v>113</v>
      </c>
      <c r="C68" s="262" t="s">
        <v>203</v>
      </c>
      <c r="D68" s="262" t="s">
        <v>203</v>
      </c>
      <c r="E68" s="262" t="s">
        <v>203</v>
      </c>
      <c r="F68" s="262" t="s">
        <v>203</v>
      </c>
      <c r="G68" s="262" t="s">
        <v>203</v>
      </c>
      <c r="H68" s="262" t="s">
        <v>203</v>
      </c>
      <c r="I68" s="262" t="s">
        <v>203</v>
      </c>
      <c r="J68" s="262" t="s">
        <v>203</v>
      </c>
      <c r="K68" s="262" t="s">
        <v>203</v>
      </c>
      <c r="L68" s="262" t="s">
        <v>203</v>
      </c>
      <c r="M68" s="262" t="s">
        <v>203</v>
      </c>
      <c r="N68" s="262" t="s">
        <v>203</v>
      </c>
      <c r="O68" s="262" t="s">
        <v>203</v>
      </c>
      <c r="P68" s="262" t="s">
        <v>441</v>
      </c>
      <c r="Q68" s="262" t="s">
        <v>203</v>
      </c>
      <c r="R68" s="262" t="s">
        <v>203</v>
      </c>
      <c r="S68" s="262" t="s">
        <v>203</v>
      </c>
      <c r="T68" s="262" t="s">
        <v>203</v>
      </c>
      <c r="U68" s="262" t="s">
        <v>203</v>
      </c>
      <c r="V68" s="262" t="s">
        <v>203</v>
      </c>
      <c r="W68" s="262" t="s">
        <v>203</v>
      </c>
      <c r="X68" s="262" t="s">
        <v>203</v>
      </c>
      <c r="Y68" s="262" t="s">
        <v>203</v>
      </c>
      <c r="Z68" s="262" t="s">
        <v>203</v>
      </c>
      <c r="AA68" s="262" t="s">
        <v>203</v>
      </c>
      <c r="AB68" s="262" t="s">
        <v>441</v>
      </c>
      <c r="AC68" s="262" t="s">
        <v>203</v>
      </c>
      <c r="AD68" s="262" t="s">
        <v>203</v>
      </c>
      <c r="AE68" s="262" t="s">
        <v>203</v>
      </c>
      <c r="AF68" s="262" t="s">
        <v>203</v>
      </c>
      <c r="AG68" s="262" t="s">
        <v>203</v>
      </c>
      <c r="AH68" s="262" t="s">
        <v>203</v>
      </c>
      <c r="AI68" s="262" t="s">
        <v>203</v>
      </c>
      <c r="AJ68" s="262" t="s">
        <v>203</v>
      </c>
      <c r="AK68" s="262" t="s">
        <v>203</v>
      </c>
      <c r="AL68" s="262" t="s">
        <v>203</v>
      </c>
      <c r="AM68" s="262" t="s">
        <v>203</v>
      </c>
      <c r="AN68" s="262" t="s">
        <v>441</v>
      </c>
      <c r="AO68" s="262" t="s">
        <v>203</v>
      </c>
      <c r="AP68" s="262" t="s">
        <v>203</v>
      </c>
      <c r="AQ68" s="262" t="s">
        <v>203</v>
      </c>
      <c r="AR68" s="262" t="s">
        <v>203</v>
      </c>
      <c r="AS68" s="262" t="s">
        <v>203</v>
      </c>
      <c r="AT68" s="262" t="s">
        <v>203</v>
      </c>
      <c r="AU68" s="262" t="s">
        <v>203</v>
      </c>
      <c r="AV68" s="262" t="s">
        <v>203</v>
      </c>
      <c r="AW68" s="262" t="s">
        <v>203</v>
      </c>
      <c r="AX68" s="262" t="s">
        <v>203</v>
      </c>
      <c r="AY68" s="262" t="s">
        <v>203</v>
      </c>
      <c r="AZ68" s="262" t="s">
        <v>203</v>
      </c>
    </row>
    <row r="69" spans="1:52" s="263" customFormat="1" ht="32" hidden="1" outlineLevel="1">
      <c r="A69" s="6" t="s">
        <v>114</v>
      </c>
      <c r="B69" s="259" t="s">
        <v>115</v>
      </c>
      <c r="C69" s="262" t="s">
        <v>203</v>
      </c>
      <c r="D69" s="262" t="s">
        <v>203</v>
      </c>
      <c r="E69" s="262" t="s">
        <v>203</v>
      </c>
      <c r="F69" s="262" t="s">
        <v>203</v>
      </c>
      <c r="G69" s="262" t="s">
        <v>203</v>
      </c>
      <c r="H69" s="262" t="s">
        <v>203</v>
      </c>
      <c r="I69" s="262" t="s">
        <v>203</v>
      </c>
      <c r="J69" s="262" t="s">
        <v>203</v>
      </c>
      <c r="K69" s="262" t="s">
        <v>203</v>
      </c>
      <c r="L69" s="262" t="s">
        <v>203</v>
      </c>
      <c r="M69" s="262" t="s">
        <v>203</v>
      </c>
      <c r="N69" s="262" t="s">
        <v>203</v>
      </c>
      <c r="O69" s="262" t="s">
        <v>203</v>
      </c>
      <c r="P69" s="262" t="s">
        <v>441</v>
      </c>
      <c r="Q69" s="262" t="s">
        <v>203</v>
      </c>
      <c r="R69" s="262" t="s">
        <v>203</v>
      </c>
      <c r="S69" s="262" t="s">
        <v>203</v>
      </c>
      <c r="T69" s="262" t="s">
        <v>203</v>
      </c>
      <c r="U69" s="262" t="s">
        <v>203</v>
      </c>
      <c r="V69" s="262" t="s">
        <v>203</v>
      </c>
      <c r="W69" s="262" t="s">
        <v>203</v>
      </c>
      <c r="X69" s="262" t="s">
        <v>203</v>
      </c>
      <c r="Y69" s="262" t="s">
        <v>203</v>
      </c>
      <c r="Z69" s="262" t="s">
        <v>203</v>
      </c>
      <c r="AA69" s="262" t="s">
        <v>203</v>
      </c>
      <c r="AB69" s="262" t="s">
        <v>441</v>
      </c>
      <c r="AC69" s="262" t="s">
        <v>203</v>
      </c>
      <c r="AD69" s="262" t="s">
        <v>203</v>
      </c>
      <c r="AE69" s="262" t="s">
        <v>203</v>
      </c>
      <c r="AF69" s="262" t="s">
        <v>203</v>
      </c>
      <c r="AG69" s="262" t="s">
        <v>203</v>
      </c>
      <c r="AH69" s="262" t="s">
        <v>203</v>
      </c>
      <c r="AI69" s="262" t="s">
        <v>203</v>
      </c>
      <c r="AJ69" s="262" t="s">
        <v>203</v>
      </c>
      <c r="AK69" s="262" t="s">
        <v>203</v>
      </c>
      <c r="AL69" s="262" t="s">
        <v>203</v>
      </c>
      <c r="AM69" s="262" t="s">
        <v>203</v>
      </c>
      <c r="AN69" s="262" t="s">
        <v>441</v>
      </c>
      <c r="AO69" s="262" t="s">
        <v>203</v>
      </c>
      <c r="AP69" s="262" t="s">
        <v>203</v>
      </c>
      <c r="AQ69" s="262" t="s">
        <v>203</v>
      </c>
      <c r="AR69" s="262" t="s">
        <v>203</v>
      </c>
      <c r="AS69" s="262" t="s">
        <v>203</v>
      </c>
      <c r="AT69" s="262" t="s">
        <v>203</v>
      </c>
      <c r="AU69" s="262" t="s">
        <v>203</v>
      </c>
      <c r="AV69" s="262" t="s">
        <v>203</v>
      </c>
      <c r="AW69" s="262" t="s">
        <v>203</v>
      </c>
      <c r="AX69" s="262" t="s">
        <v>203</v>
      </c>
      <c r="AY69" s="262" t="s">
        <v>203</v>
      </c>
      <c r="AZ69" s="262" t="s">
        <v>203</v>
      </c>
    </row>
    <row r="70" spans="1:52" s="122" customFormat="1" ht="32" hidden="1" outlineLevel="1">
      <c r="A70" s="6" t="s">
        <v>116</v>
      </c>
      <c r="B70" s="259" t="s">
        <v>117</v>
      </c>
      <c r="C70" s="120" t="s">
        <v>203</v>
      </c>
      <c r="D70" s="120" t="s">
        <v>203</v>
      </c>
      <c r="E70" s="120" t="s">
        <v>203</v>
      </c>
      <c r="F70" s="120" t="s">
        <v>203</v>
      </c>
      <c r="G70" s="120" t="s">
        <v>203</v>
      </c>
      <c r="H70" s="120" t="s">
        <v>203</v>
      </c>
      <c r="I70" s="120" t="s">
        <v>203</v>
      </c>
      <c r="J70" s="120" t="s">
        <v>203</v>
      </c>
      <c r="K70" s="120" t="s">
        <v>203</v>
      </c>
      <c r="L70" s="120" t="s">
        <v>203</v>
      </c>
      <c r="M70" s="120" t="s">
        <v>203</v>
      </c>
      <c r="N70" s="120" t="s">
        <v>203</v>
      </c>
      <c r="O70" s="120" t="s">
        <v>203</v>
      </c>
      <c r="P70" s="141" t="s">
        <v>203</v>
      </c>
      <c r="Q70" s="141" t="s">
        <v>203</v>
      </c>
      <c r="R70" s="141" t="s">
        <v>203</v>
      </c>
      <c r="S70" s="141" t="s">
        <v>203</v>
      </c>
      <c r="T70" s="141" t="s">
        <v>203</v>
      </c>
      <c r="U70" s="141" t="s">
        <v>203</v>
      </c>
      <c r="V70" s="141" t="s">
        <v>203</v>
      </c>
      <c r="W70" s="141" t="s">
        <v>203</v>
      </c>
      <c r="X70" s="141" t="s">
        <v>203</v>
      </c>
      <c r="Y70" s="141" t="s">
        <v>203</v>
      </c>
      <c r="Z70" s="141" t="s">
        <v>203</v>
      </c>
      <c r="AA70" s="141" t="s">
        <v>203</v>
      </c>
      <c r="AB70" s="141" t="s">
        <v>203</v>
      </c>
      <c r="AC70" s="141" t="s">
        <v>203</v>
      </c>
      <c r="AD70" s="141" t="s">
        <v>203</v>
      </c>
      <c r="AE70" s="141" t="s">
        <v>203</v>
      </c>
      <c r="AF70" s="141" t="s">
        <v>203</v>
      </c>
      <c r="AG70" s="141" t="s">
        <v>203</v>
      </c>
      <c r="AH70" s="141" t="s">
        <v>203</v>
      </c>
      <c r="AI70" s="141" t="s">
        <v>203</v>
      </c>
      <c r="AJ70" s="141" t="s">
        <v>203</v>
      </c>
      <c r="AK70" s="141" t="s">
        <v>203</v>
      </c>
      <c r="AL70" s="141" t="s">
        <v>203</v>
      </c>
      <c r="AM70" s="141" t="s">
        <v>203</v>
      </c>
      <c r="AN70" s="141" t="s">
        <v>203</v>
      </c>
      <c r="AO70" s="141" t="s">
        <v>203</v>
      </c>
      <c r="AP70" s="141" t="s">
        <v>203</v>
      </c>
      <c r="AQ70" s="141" t="s">
        <v>203</v>
      </c>
      <c r="AR70" s="141" t="s">
        <v>203</v>
      </c>
      <c r="AS70" s="141" t="s">
        <v>203</v>
      </c>
      <c r="AT70" s="141" t="s">
        <v>203</v>
      </c>
      <c r="AU70" s="141" t="s">
        <v>203</v>
      </c>
      <c r="AV70" s="141" t="s">
        <v>203</v>
      </c>
      <c r="AW70" s="141" t="s">
        <v>203</v>
      </c>
      <c r="AX70" s="141" t="s">
        <v>203</v>
      </c>
      <c r="AY70" s="141" t="s">
        <v>203</v>
      </c>
      <c r="AZ70" s="141" t="s">
        <v>203</v>
      </c>
    </row>
    <row r="71" spans="1:52" s="122" customFormat="1" ht="32" hidden="1" outlineLevel="1">
      <c r="A71" s="6" t="s">
        <v>118</v>
      </c>
      <c r="B71" s="259" t="s">
        <v>119</v>
      </c>
      <c r="C71" s="120" t="s">
        <v>203</v>
      </c>
      <c r="D71" s="120" t="s">
        <v>203</v>
      </c>
      <c r="E71" s="120" t="s">
        <v>203</v>
      </c>
      <c r="F71" s="120" t="s">
        <v>203</v>
      </c>
      <c r="G71" s="120" t="s">
        <v>203</v>
      </c>
      <c r="H71" s="120" t="s">
        <v>203</v>
      </c>
      <c r="I71" s="120" t="s">
        <v>203</v>
      </c>
      <c r="J71" s="120" t="s">
        <v>203</v>
      </c>
      <c r="K71" s="120" t="s">
        <v>203</v>
      </c>
      <c r="L71" s="120" t="s">
        <v>203</v>
      </c>
      <c r="M71" s="120" t="s">
        <v>203</v>
      </c>
      <c r="N71" s="120" t="s">
        <v>203</v>
      </c>
      <c r="O71" s="120" t="s">
        <v>203</v>
      </c>
      <c r="P71" s="141" t="s">
        <v>203</v>
      </c>
      <c r="Q71" s="141" t="s">
        <v>203</v>
      </c>
      <c r="R71" s="141" t="s">
        <v>203</v>
      </c>
      <c r="S71" s="141" t="s">
        <v>203</v>
      </c>
      <c r="T71" s="141" t="s">
        <v>203</v>
      </c>
      <c r="U71" s="141" t="s">
        <v>203</v>
      </c>
      <c r="V71" s="141" t="s">
        <v>203</v>
      </c>
      <c r="W71" s="141" t="s">
        <v>203</v>
      </c>
      <c r="X71" s="141" t="s">
        <v>203</v>
      </c>
      <c r="Y71" s="141" t="s">
        <v>203</v>
      </c>
      <c r="Z71" s="141" t="s">
        <v>203</v>
      </c>
      <c r="AA71" s="141" t="s">
        <v>203</v>
      </c>
      <c r="AB71" s="141" t="s">
        <v>203</v>
      </c>
      <c r="AC71" s="141" t="s">
        <v>203</v>
      </c>
      <c r="AD71" s="141" t="s">
        <v>203</v>
      </c>
      <c r="AE71" s="141" t="s">
        <v>203</v>
      </c>
      <c r="AF71" s="141" t="s">
        <v>203</v>
      </c>
      <c r="AG71" s="141" t="s">
        <v>203</v>
      </c>
      <c r="AH71" s="141" t="s">
        <v>203</v>
      </c>
      <c r="AI71" s="141" t="s">
        <v>203</v>
      </c>
      <c r="AJ71" s="141" t="s">
        <v>203</v>
      </c>
      <c r="AK71" s="141" t="s">
        <v>203</v>
      </c>
      <c r="AL71" s="141" t="s">
        <v>203</v>
      </c>
      <c r="AM71" s="141" t="s">
        <v>203</v>
      </c>
      <c r="AN71" s="141" t="s">
        <v>203</v>
      </c>
      <c r="AO71" s="141" t="s">
        <v>203</v>
      </c>
      <c r="AP71" s="141" t="s">
        <v>203</v>
      </c>
      <c r="AQ71" s="141" t="s">
        <v>203</v>
      </c>
      <c r="AR71" s="141" t="s">
        <v>203</v>
      </c>
      <c r="AS71" s="141" t="s">
        <v>203</v>
      </c>
      <c r="AT71" s="141" t="s">
        <v>203</v>
      </c>
      <c r="AU71" s="141" t="s">
        <v>203</v>
      </c>
      <c r="AV71" s="141" t="s">
        <v>203</v>
      </c>
      <c r="AW71" s="141" t="s">
        <v>203</v>
      </c>
      <c r="AX71" s="141" t="s">
        <v>203</v>
      </c>
      <c r="AY71" s="141" t="s">
        <v>203</v>
      </c>
      <c r="AZ71" s="141" t="s">
        <v>203</v>
      </c>
    </row>
    <row r="72" spans="1:52" s="36" customFormat="1" collapsed="1">
      <c r="A72" s="178" t="s">
        <v>673</v>
      </c>
      <c r="B72" s="282" t="s">
        <v>120</v>
      </c>
      <c r="C72" s="201" t="s">
        <v>203</v>
      </c>
      <c r="D72" s="201" t="s">
        <v>203</v>
      </c>
      <c r="E72" s="201" t="s">
        <v>203</v>
      </c>
      <c r="F72" s="201" t="s">
        <v>203</v>
      </c>
      <c r="G72" s="201" t="s">
        <v>203</v>
      </c>
      <c r="H72" s="201" t="s">
        <v>203</v>
      </c>
      <c r="I72" s="201" t="s">
        <v>203</v>
      </c>
      <c r="J72" s="201" t="s">
        <v>203</v>
      </c>
      <c r="K72" s="201" t="s">
        <v>203</v>
      </c>
      <c r="L72" s="201" t="s">
        <v>203</v>
      </c>
      <c r="M72" s="201" t="s">
        <v>203</v>
      </c>
      <c r="N72" s="201" t="s">
        <v>203</v>
      </c>
      <c r="O72" s="201" t="s">
        <v>203</v>
      </c>
      <c r="P72" s="201" t="s">
        <v>203</v>
      </c>
      <c r="Q72" s="202">
        <f>Q73</f>
        <v>0</v>
      </c>
      <c r="R72" s="202">
        <f t="shared" ref="R72:U72" si="61">R73</f>
        <v>0</v>
      </c>
      <c r="S72" s="202">
        <f t="shared" si="61"/>
        <v>0</v>
      </c>
      <c r="T72" s="202">
        <f t="shared" si="61"/>
        <v>0</v>
      </c>
      <c r="U72" s="202">
        <f t="shared" si="61"/>
        <v>0</v>
      </c>
      <c r="V72" s="201" t="s">
        <v>203</v>
      </c>
      <c r="W72" s="201" t="s">
        <v>203</v>
      </c>
      <c r="X72" s="201" t="s">
        <v>203</v>
      </c>
      <c r="Y72" s="201" t="s">
        <v>203</v>
      </c>
      <c r="Z72" s="201" t="s">
        <v>203</v>
      </c>
      <c r="AA72" s="201" t="s">
        <v>203</v>
      </c>
      <c r="AB72" s="201" t="s">
        <v>203</v>
      </c>
      <c r="AC72" s="202">
        <f>AC73</f>
        <v>0</v>
      </c>
      <c r="AD72" s="202">
        <f t="shared" ref="AD72" si="62">AD73</f>
        <v>0</v>
      </c>
      <c r="AE72" s="202">
        <f t="shared" ref="AE72" si="63">AE73</f>
        <v>1.28</v>
      </c>
      <c r="AF72" s="202">
        <f t="shared" ref="AF72" si="64">AF73</f>
        <v>0</v>
      </c>
      <c r="AG72" s="202">
        <f t="shared" ref="AG72" si="65">AG73</f>
        <v>0</v>
      </c>
      <c r="AH72" s="201" t="s">
        <v>203</v>
      </c>
      <c r="AI72" s="201" t="s">
        <v>203</v>
      </c>
      <c r="AJ72" s="201" t="s">
        <v>203</v>
      </c>
      <c r="AK72" s="201" t="s">
        <v>203</v>
      </c>
      <c r="AL72" s="201" t="s">
        <v>203</v>
      </c>
      <c r="AM72" s="201" t="s">
        <v>203</v>
      </c>
      <c r="AN72" s="202" t="str">
        <f>AN73</f>
        <v>нд</v>
      </c>
      <c r="AO72" s="202">
        <f>AO73</f>
        <v>0</v>
      </c>
      <c r="AP72" s="202">
        <f t="shared" ref="AP72" si="66">AP73</f>
        <v>0</v>
      </c>
      <c r="AQ72" s="202">
        <f t="shared" ref="AQ72" si="67">AQ73</f>
        <v>0</v>
      </c>
      <c r="AR72" s="202">
        <f t="shared" ref="AR72" si="68">AR73</f>
        <v>0</v>
      </c>
      <c r="AS72" s="202">
        <f t="shared" ref="AS72" si="69">AS73</f>
        <v>0</v>
      </c>
      <c r="AT72" s="201" t="s">
        <v>203</v>
      </c>
      <c r="AU72" s="201" t="s">
        <v>203</v>
      </c>
      <c r="AV72" s="201" t="s">
        <v>203</v>
      </c>
      <c r="AW72" s="201" t="s">
        <v>203</v>
      </c>
      <c r="AX72" s="201" t="s">
        <v>203</v>
      </c>
      <c r="AY72" s="201" t="s">
        <v>203</v>
      </c>
      <c r="AZ72" s="201" t="s">
        <v>203</v>
      </c>
    </row>
    <row r="73" spans="1:52" s="38" customFormat="1">
      <c r="A73" s="165" t="s">
        <v>674</v>
      </c>
      <c r="B73" s="183" t="str">
        <f>'Ф 4'!B74</f>
        <v>Строительство КЛ 6кВ от КТПН-БСО ул.Снеговая 42д до КТПН-347</v>
      </c>
      <c r="C73" s="199" t="s">
        <v>203</v>
      </c>
      <c r="D73" s="199" t="s">
        <v>203</v>
      </c>
      <c r="E73" s="199" t="s">
        <v>203</v>
      </c>
      <c r="F73" s="199" t="s">
        <v>203</v>
      </c>
      <c r="G73" s="199" t="s">
        <v>203</v>
      </c>
      <c r="H73" s="199" t="s">
        <v>203</v>
      </c>
      <c r="I73" s="199" t="s">
        <v>203</v>
      </c>
      <c r="J73" s="199" t="s">
        <v>203</v>
      </c>
      <c r="K73" s="199" t="s">
        <v>203</v>
      </c>
      <c r="L73" s="199" t="s">
        <v>203</v>
      </c>
      <c r="M73" s="199" t="s">
        <v>203</v>
      </c>
      <c r="N73" s="199" t="s">
        <v>203</v>
      </c>
      <c r="O73" s="199" t="s">
        <v>203</v>
      </c>
      <c r="P73" s="199" t="s">
        <v>203</v>
      </c>
      <c r="Q73" s="197">
        <v>0</v>
      </c>
      <c r="R73" s="197">
        <v>0</v>
      </c>
      <c r="S73" s="197">
        <v>0</v>
      </c>
      <c r="T73" s="197">
        <v>0</v>
      </c>
      <c r="U73" s="197">
        <v>0</v>
      </c>
      <c r="V73" s="199" t="s">
        <v>203</v>
      </c>
      <c r="W73" s="199" t="s">
        <v>203</v>
      </c>
      <c r="X73" s="199" t="s">
        <v>203</v>
      </c>
      <c r="Y73" s="199" t="s">
        <v>203</v>
      </c>
      <c r="Z73" s="199" t="s">
        <v>203</v>
      </c>
      <c r="AA73" s="199" t="s">
        <v>203</v>
      </c>
      <c r="AB73" s="199" t="s">
        <v>676</v>
      </c>
      <c r="AC73" s="199">
        <v>0</v>
      </c>
      <c r="AD73" s="199">
        <v>0</v>
      </c>
      <c r="AE73" s="197">
        <f>'Ф 5 (20н)'!AJ74</f>
        <v>1.28</v>
      </c>
      <c r="AF73" s="199">
        <v>0</v>
      </c>
      <c r="AG73" s="199">
        <v>0</v>
      </c>
      <c r="AH73" s="199" t="s">
        <v>203</v>
      </c>
      <c r="AI73" s="199" t="s">
        <v>203</v>
      </c>
      <c r="AJ73" s="199" t="s">
        <v>203</v>
      </c>
      <c r="AK73" s="199" t="s">
        <v>203</v>
      </c>
      <c r="AL73" s="199" t="s">
        <v>203</v>
      </c>
      <c r="AM73" s="199" t="s">
        <v>203</v>
      </c>
      <c r="AN73" s="199" t="s">
        <v>203</v>
      </c>
      <c r="AO73" s="199">
        <v>0</v>
      </c>
      <c r="AP73" s="199">
        <v>0</v>
      </c>
      <c r="AQ73" s="199">
        <v>0</v>
      </c>
      <c r="AR73" s="199">
        <v>0</v>
      </c>
      <c r="AS73" s="199">
        <v>0</v>
      </c>
      <c r="AT73" s="199" t="s">
        <v>203</v>
      </c>
      <c r="AU73" s="199" t="s">
        <v>203</v>
      </c>
      <c r="AV73" s="199" t="s">
        <v>203</v>
      </c>
      <c r="AW73" s="199" t="s">
        <v>203</v>
      </c>
      <c r="AX73" s="199" t="s">
        <v>203</v>
      </c>
      <c r="AY73" s="199" t="s">
        <v>203</v>
      </c>
      <c r="AZ73" s="199" t="s">
        <v>203</v>
      </c>
    </row>
    <row r="74" spans="1:52" s="122" customFormat="1">
      <c r="A74" s="6" t="s">
        <v>121</v>
      </c>
      <c r="B74" s="75" t="s">
        <v>122</v>
      </c>
      <c r="C74" s="120" t="s">
        <v>203</v>
      </c>
      <c r="D74" s="120" t="s">
        <v>203</v>
      </c>
      <c r="E74" s="120" t="s">
        <v>203</v>
      </c>
      <c r="F74" s="120" t="s">
        <v>203</v>
      </c>
      <c r="G74" s="120" t="s">
        <v>203</v>
      </c>
      <c r="H74" s="120" t="s">
        <v>203</v>
      </c>
      <c r="I74" s="120" t="s">
        <v>203</v>
      </c>
      <c r="J74" s="120" t="s">
        <v>203</v>
      </c>
      <c r="K74" s="120" t="s">
        <v>203</v>
      </c>
      <c r="L74" s="120" t="s">
        <v>203</v>
      </c>
      <c r="M74" s="120" t="s">
        <v>203</v>
      </c>
      <c r="N74" s="120" t="s">
        <v>203</v>
      </c>
      <c r="O74" s="120" t="s">
        <v>203</v>
      </c>
      <c r="P74" s="141" t="s">
        <v>203</v>
      </c>
      <c r="Q74" s="141" t="s">
        <v>203</v>
      </c>
      <c r="R74" s="141" t="s">
        <v>203</v>
      </c>
      <c r="S74" s="141" t="s">
        <v>203</v>
      </c>
      <c r="T74" s="141" t="s">
        <v>203</v>
      </c>
      <c r="U74" s="141" t="s">
        <v>203</v>
      </c>
      <c r="V74" s="141" t="s">
        <v>203</v>
      </c>
      <c r="W74" s="141" t="s">
        <v>203</v>
      </c>
      <c r="X74" s="141" t="s">
        <v>203</v>
      </c>
      <c r="Y74" s="141" t="s">
        <v>203</v>
      </c>
      <c r="Z74" s="141" t="s">
        <v>203</v>
      </c>
      <c r="AA74" s="141" t="s">
        <v>203</v>
      </c>
      <c r="AB74" s="141" t="s">
        <v>203</v>
      </c>
      <c r="AC74" s="141" t="s">
        <v>203</v>
      </c>
      <c r="AD74" s="141" t="s">
        <v>203</v>
      </c>
      <c r="AE74" s="141" t="s">
        <v>203</v>
      </c>
      <c r="AF74" s="141" t="s">
        <v>203</v>
      </c>
      <c r="AG74" s="141" t="s">
        <v>203</v>
      </c>
      <c r="AH74" s="141" t="s">
        <v>203</v>
      </c>
      <c r="AI74" s="141" t="s">
        <v>203</v>
      </c>
      <c r="AJ74" s="141" t="s">
        <v>203</v>
      </c>
      <c r="AK74" s="141" t="s">
        <v>203</v>
      </c>
      <c r="AL74" s="141" t="s">
        <v>203</v>
      </c>
      <c r="AM74" s="141" t="s">
        <v>203</v>
      </c>
      <c r="AN74" s="141" t="s">
        <v>203</v>
      </c>
      <c r="AO74" s="141" t="s">
        <v>203</v>
      </c>
      <c r="AP74" s="141" t="s">
        <v>203</v>
      </c>
      <c r="AQ74" s="141" t="s">
        <v>203</v>
      </c>
      <c r="AR74" s="141" t="s">
        <v>203</v>
      </c>
      <c r="AS74" s="141" t="s">
        <v>203</v>
      </c>
      <c r="AT74" s="141" t="s">
        <v>203</v>
      </c>
      <c r="AU74" s="141" t="s">
        <v>203</v>
      </c>
      <c r="AV74" s="141" t="s">
        <v>203</v>
      </c>
      <c r="AW74" s="141" t="s">
        <v>203</v>
      </c>
      <c r="AX74" s="141" t="s">
        <v>203</v>
      </c>
      <c r="AY74" s="141" t="s">
        <v>203</v>
      </c>
      <c r="AZ74" s="141" t="s">
        <v>203</v>
      </c>
    </row>
    <row r="75" spans="1:52" s="122" customFormat="1"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  <c r="AN75" s="142"/>
      <c r="AO75" s="142"/>
      <c r="AP75" s="142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</row>
    <row r="76" spans="1:52"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</row>
  </sheetData>
  <mergeCells count="24">
    <mergeCell ref="AZ14:AZ18"/>
    <mergeCell ref="P15:AA16"/>
    <mergeCell ref="AB15:AM16"/>
    <mergeCell ref="P17:U17"/>
    <mergeCell ref="AN15:AY16"/>
    <mergeCell ref="AN17:AS17"/>
    <mergeCell ref="AT17:AY17"/>
    <mergeCell ref="P14:AY14"/>
    <mergeCell ref="A13:AM13"/>
    <mergeCell ref="A14:A18"/>
    <mergeCell ref="B14:B18"/>
    <mergeCell ref="C14:C18"/>
    <mergeCell ref="D14:O16"/>
    <mergeCell ref="V17:AA17"/>
    <mergeCell ref="AB17:AG17"/>
    <mergeCell ref="AH17:AM17"/>
    <mergeCell ref="D17:I17"/>
    <mergeCell ref="J17:O17"/>
    <mergeCell ref="A12:AZ12"/>
    <mergeCell ref="A4:AZ4"/>
    <mergeCell ref="A6:AZ6"/>
    <mergeCell ref="A7:AZ7"/>
    <mergeCell ref="A9:AZ9"/>
    <mergeCell ref="A11:AZ11"/>
  </mergeCells>
  <pageMargins left="0.15748031496062992" right="0.15748031496062992" top="0.27559055118110237" bottom="0.23622047244094491" header="0.11811023622047245" footer="0.15748031496062992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Ф1 2019н</vt:lpstr>
      <vt:lpstr>Ф1 2020</vt:lpstr>
      <vt:lpstr>Ф1 2021</vt:lpstr>
      <vt:lpstr>Ф2</vt:lpstr>
      <vt:lpstr>Ф 3</vt:lpstr>
      <vt:lpstr>Ф 4</vt:lpstr>
      <vt:lpstr>Ф 5 (20н)</vt:lpstr>
      <vt:lpstr>Ф 5 (19)</vt:lpstr>
      <vt:lpstr>Ф 6</vt:lpstr>
      <vt:lpstr>Ф7</vt:lpstr>
      <vt:lpstr>Ф 10</vt:lpstr>
      <vt:lpstr>Ф 12</vt:lpstr>
      <vt:lpstr>Ф 14</vt:lpstr>
      <vt:lpstr>Ф 17</vt:lpstr>
      <vt:lpstr>Ф 18</vt:lpstr>
      <vt:lpstr>'Ф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Екатерина Шабанова</cp:lastModifiedBy>
  <cp:lastPrinted>2018-03-29T06:00:44Z</cp:lastPrinted>
  <dcterms:created xsi:type="dcterms:W3CDTF">2017-02-08T22:39:36Z</dcterms:created>
  <dcterms:modified xsi:type="dcterms:W3CDTF">2018-04-08T07:13:36Z</dcterms:modified>
</cp:coreProperties>
</file>