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250" windowHeight="13095" activeTab="1"/>
  </bookViews>
  <sheets>
    <sheet name="Приложения 1 _2" sheetId="1" r:id="rId1"/>
    <sheet name="Приложение 5" sheetId="2" r:id="rId2"/>
  </sheets>
  <definedNames>
    <definedName name="TABLE" localSheetId="1">'Приложение 5'!$A$8:$F$14</definedName>
    <definedName name="TABLE" localSheetId="0">'Приложения 1 _2'!$A$36:$H$73</definedName>
    <definedName name="_xlnm.Print_Titles" localSheetId="1">'Приложение 5'!$8:$9</definedName>
    <definedName name="_xlnm.Print_Titles" localSheetId="0">'Приложения 1 _2'!$36:$36</definedName>
    <definedName name="_xlnm.Print_Area" localSheetId="1">'Приложение 5'!$A$1:$I$15</definedName>
    <definedName name="_xlnm.Print_Area" localSheetId="0">'Приложения 1 _2'!$A$1:$H$77</definedName>
  </definedNames>
  <calcPr fullCalcOnLoad="1"/>
</workbook>
</file>

<file path=xl/comments1.xml><?xml version="1.0" encoding="utf-8"?>
<comments xmlns="http://schemas.openxmlformats.org/spreadsheetml/2006/main">
  <authors>
    <author>Шабанова Екатерина</author>
  </authors>
  <commentList>
    <comment ref="F60" authorId="0">
      <text>
        <r>
          <rPr>
            <b/>
            <sz val="9"/>
            <rFont val="Tahoma"/>
            <family val="2"/>
          </rPr>
          <t>Шабанова Екатерина:</t>
        </r>
        <r>
          <rPr>
            <sz val="9"/>
            <rFont val="Tahoma"/>
            <family val="2"/>
          </rPr>
          <t xml:space="preserve">
страховые взносы</t>
        </r>
      </text>
    </comment>
  </commentList>
</comments>
</file>

<file path=xl/sharedStrings.xml><?xml version="1.0" encoding="utf-8"?>
<sst xmlns="http://schemas.openxmlformats.org/spreadsheetml/2006/main" count="157" uniqueCount="133">
  <si>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</si>
  <si>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</si>
  <si>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</si>
  <si>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</si>
  <si>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</si>
  <si>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</si>
  <si>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</si>
  <si>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</si>
  <si>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</si>
  <si>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</si>
  <si>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</si>
  <si>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</si>
  <si>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</si>
  <si>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</si>
  <si>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</si>
  <si>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</si>
  <si>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</si>
  <si>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</si>
  <si>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</si>
  <si>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</si>
  <si>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</si>
  <si>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</si>
  <si>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</si>
  <si>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</si>
  <si>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</si>
  <si>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</si>
  <si>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</si>
  <si>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</si>
  <si>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</si>
  <si>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</si>
  <si>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</si>
  <si>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</si>
  <si>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</si>
  <si>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</si>
  <si>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</si>
  <si>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</si>
  <si>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</si>
  <si>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</si>
  <si>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</si>
  <si>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</si>
  <si>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</si>
  <si>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</si>
  <si>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</si>
  <si>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</si>
  <si>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</si>
  <si>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</si>
  <si>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</si>
  <si>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</si>
  <si>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</si>
  <si>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</si>
  <si>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</si>
  <si>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</si>
  <si>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</si>
  <si>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</si>
  <si>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</si>
  <si>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</si>
  <si>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</si>
  <si>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</si>
  <si>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</si>
  <si>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</si>
  <si>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</si>
  <si>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</si>
  <si>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</si>
  <si>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</si>
  <si>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</si>
  <si>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</si>
  <si>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</si>
  <si>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</si>
  <si>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</si>
  <si>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</si>
  <si>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</si>
  <si>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</si>
  <si>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</si>
  <si>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</si>
  <si>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</si>
  <si>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</si>
  <si>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</si>
  <si>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Инвестиции, осуществляемые 
за счет тарифных источников</t>
  </si>
  <si>
    <t>Приложение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</si>
  <si>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</si>
  <si>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</si>
  <si>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</si>
  <si>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</si>
  <si>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о размере цен (тарифов), долгосрочных параметров регулирования</t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</si>
  <si>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</si>
  <si>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</si>
  <si>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</si>
  <si>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</si>
  <si>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</si>
  <si>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</si>
  <si>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</si>
  <si>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</si>
  <si>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</si>
  <si>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</si>
  <si>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</si>
  <si>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</si>
  <si>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</si>
  <si>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5
к предложению о размере цен (тарифов), долгосрочных параметров регулирования</t>
  </si>
  <si>
    <t xml:space="preserve">  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</si>
  <si>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</si>
  <si>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</si>
  <si>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</si>
  <si>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</si>
  <si>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</si>
  <si>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</si>
  <si>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</si>
  <si>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</si>
  <si>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</si>
  <si>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руб./МВт·ч</t>
  </si>
  <si>
    <t>одноставочный тариф</t>
  </si>
  <si>
    <t>по виду деятельности услуги по передаче электрической энергии</t>
  </si>
  <si>
    <t>1 полугодие</t>
  </si>
  <si>
    <t>2 полугодие</t>
  </si>
  <si>
    <t xml:space="preserve">Предложения 
на расчетный период регулирования                   </t>
  </si>
  <si>
    <t>Анализ финансовой устойчивости по величине излишка (недостатка) собственных оборотных средств</t>
  </si>
  <si>
    <t>Фактические показатели за 2016 год</t>
  </si>
  <si>
    <t xml:space="preserve">Предложения на 2018  год  </t>
  </si>
  <si>
    <t>Показатели, утвержденные на 2017 год</t>
  </si>
  <si>
    <t>Фактические показатели 
за год, предшествующий базовому периоду                                         2016 год</t>
  </si>
  <si>
    <r>
      <t>Показатели, утвержденные 
на базовый период                      2017 год</t>
    </r>
    <r>
      <rPr>
        <vertAlign val="superscript"/>
        <sz val="12"/>
        <rFont val="Times New Roman"/>
        <family val="1"/>
      </rPr>
      <t>1</t>
    </r>
  </si>
  <si>
    <t>2018 год</t>
  </si>
  <si>
    <t>ООО "ДВЭС"</t>
  </si>
  <si>
    <t>mae_25@mail.ru</t>
  </si>
  <si>
    <t>для взаиморасчетов между ООО "ДВЭС" - ОАО "Дальневосточная распределительная сетевая компания "                                                              (филиал "Приморские электрические сети")</t>
  </si>
  <si>
    <t>Общество с ограниченной ответственностью "Дальневосточные электрические  сети"</t>
  </si>
  <si>
    <t>г.Владивосток, ул.Снеговая, 42д, офис 10</t>
  </si>
  <si>
    <t>г.Владивосток, ул.Снеговая, 42д, офис 11</t>
  </si>
  <si>
    <t>Мацковский А.Е.</t>
  </si>
  <si>
    <t xml:space="preserve"> на 2018 год</t>
  </si>
  <si>
    <t>(423)246-41-64</t>
  </si>
  <si>
    <t>(423)246-41-88</t>
  </si>
  <si>
    <t>60 904,66 тыс.рублей (шестьдесят миллионов девятьсот четыре тысячи шестьсот шестьдесят рублей 00 копеек)</t>
  </si>
  <si>
    <t>Раздел 2. Основные показатели деятельности ООО "ДВЭС"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</si>
</sst>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"/>
    <numFmt numFmtId="186" formatCode="0.0000"/>
    <numFmt numFmtId="187" formatCode="0.000"/>
    <numFmt numFmtId="188" formatCode="0.0"/>
    <numFmt numFmtId="189" formatCode="0.000000000"/>
    <numFmt numFmtId="190" formatCode="0.00000000"/>
    <numFmt numFmtId="191" formatCode="0.0000000"/>
    <numFmt numFmtId="192" formatCode="0.000000"/>
  </numFmts>
  <fonts count="35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indent="15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184" fontId="1" fillId="0" borderId="10" xfId="0" applyNumberFormat="1" applyFont="1" applyBorder="1" applyAlignment="1">
      <alignment horizontal="center" vertical="top"/>
    </xf>
    <xf numFmtId="187" fontId="1" fillId="0" borderId="10" xfId="0" applyNumberFormat="1" applyFont="1" applyBorder="1" applyAlignment="1">
      <alignment horizontal="center" vertical="top"/>
    </xf>
    <xf numFmtId="0" fontId="30" fillId="0" borderId="12" xfId="53" applyFont="1" applyBorder="1" applyAlignment="1">
      <alignment horizontal="center" vertical="center" wrapText="1"/>
      <protection/>
    </xf>
    <xf numFmtId="0" fontId="30" fillId="24" borderId="12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0" fontId="30" fillId="0" borderId="12" xfId="53" applyFont="1" applyBorder="1" applyAlignment="1">
      <alignment horizontal="center" vertical="top" wrapText="1"/>
      <protection/>
    </xf>
    <xf numFmtId="0" fontId="30" fillId="0" borderId="12" xfId="53" applyFont="1" applyBorder="1" applyAlignment="1">
      <alignment horizontal="left" vertical="top" wrapText="1"/>
      <protection/>
    </xf>
    <xf numFmtId="0" fontId="30" fillId="0" borderId="12" xfId="53" applyFont="1" applyBorder="1" applyAlignment="1">
      <alignment horizontal="center" vertical="top"/>
      <protection/>
    </xf>
    <xf numFmtId="0" fontId="30" fillId="24" borderId="12" xfId="53" applyFont="1" applyFill="1" applyBorder="1" applyAlignment="1">
      <alignment horizontal="center" vertical="top"/>
      <protection/>
    </xf>
    <xf numFmtId="0" fontId="3" fillId="0" borderId="0" xfId="0" applyFont="1" applyAlignment="1">
      <alignment horizontal="right"/>
    </xf>
    <xf numFmtId="0" fontId="31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2" fontId="30" fillId="24" borderId="12" xfId="53" applyNumberFormat="1" applyFont="1" applyFill="1" applyBorder="1" applyAlignment="1">
      <alignment horizontal="center" vertical="top"/>
      <protection/>
    </xf>
    <xf numFmtId="187" fontId="1" fillId="0" borderId="0" xfId="0" applyNumberFormat="1" applyFont="1" applyAlignment="1">
      <alignment/>
    </xf>
    <xf numFmtId="187" fontId="1" fillId="0" borderId="10" xfId="0" applyNumberFormat="1" applyFont="1" applyFill="1" applyBorder="1" applyAlignment="1">
      <alignment horizontal="center"/>
    </xf>
    <xf numFmtId="0" fontId="11" fillId="0" borderId="0" xfId="42" applyAlignment="1" applyProtection="1">
      <alignment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30" fillId="0" borderId="12" xfId="53" applyFont="1" applyBorder="1" applyAlignment="1">
      <alignment horizontal="center" vertical="center" wrapText="1"/>
      <protection/>
    </xf>
    <xf numFmtId="0" fontId="30" fillId="24" borderId="12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" fontId="1" fillId="25" borderId="10" xfId="0" applyNumberFormat="1" applyFont="1" applyFill="1" applyBorder="1" applyAlignment="1">
      <alignment horizontal="center" vertical="top"/>
    </xf>
    <xf numFmtId="0" fontId="1" fillId="25" borderId="10" xfId="0" applyFont="1" applyFill="1" applyBorder="1" applyAlignment="1">
      <alignment horizontal="center" vertical="top"/>
    </xf>
    <xf numFmtId="3" fontId="1" fillId="25" borderId="10" xfId="0" applyNumberFormat="1" applyFont="1" applyFill="1" applyBorder="1" applyAlignment="1">
      <alignment horizontal="center" vertical="top"/>
    </xf>
    <xf numFmtId="187" fontId="1" fillId="25" borderId="10" xfId="0" applyNumberFormat="1" applyFont="1" applyFill="1" applyBorder="1" applyAlignment="1">
      <alignment horizontal="center" vertical="top"/>
    </xf>
    <xf numFmtId="187" fontId="1" fillId="25" borderId="10" xfId="0" applyNumberFormat="1" applyFont="1" applyFill="1" applyBorder="1" applyAlignment="1">
      <alignment horizontal="center"/>
    </xf>
    <xf numFmtId="184" fontId="1" fillId="25" borderId="10" xfId="0" applyNumberFormat="1" applyFont="1" applyFill="1" applyBorder="1" applyAlignment="1">
      <alignment horizontal="center" vertical="top"/>
    </xf>
    <xf numFmtId="2" fontId="1" fillId="25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mail.ru/compose/?mailto=mailto%3amae_25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SheetLayoutView="100" zoomScalePageLayoutView="0" workbookViewId="0" topLeftCell="A73">
      <selection activeCell="A35" sqref="A35:H35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6.625" style="1" customWidth="1"/>
    <col min="4" max="5" width="27.625" style="1" customWidth="1"/>
    <col min="6" max="6" width="21.75390625" style="66" customWidth="1"/>
    <col min="7" max="7" width="19.75390625" style="66" customWidth="1"/>
    <col min="8" max="8" width="24.125" style="66" customWidth="1"/>
    <col min="9" max="16384" width="9.125" style="1" customWidth="1"/>
  </cols>
  <sheetData>
    <row r="1" spans="1:8" ht="15.75">
      <c r="A1" s="16"/>
      <c r="B1"/>
      <c r="C1"/>
      <c r="H1" s="67" t="s">
        <v>78</v>
      </c>
    </row>
    <row r="2" spans="1:8" ht="15.75">
      <c r="A2" s="52" t="s">
        <v>79</v>
      </c>
      <c r="B2" s="52"/>
      <c r="C2" s="52"/>
      <c r="D2" s="52"/>
      <c r="E2" s="52"/>
      <c r="F2" s="52"/>
      <c r="G2" s="52"/>
      <c r="H2" s="52"/>
    </row>
    <row r="3" spans="1:8" ht="15.75">
      <c r="A3" s="53" t="s">
        <v>80</v>
      </c>
      <c r="B3" s="53"/>
      <c r="C3" s="53"/>
      <c r="D3" s="53"/>
      <c r="E3" s="53"/>
      <c r="F3" s="53"/>
      <c r="G3" s="53"/>
      <c r="H3" s="53"/>
    </row>
    <row r="4" spans="1:8" ht="15.75">
      <c r="A4" s="53" t="s">
        <v>81</v>
      </c>
      <c r="B4" s="53"/>
      <c r="C4" s="53"/>
      <c r="D4" s="53"/>
      <c r="E4" s="53"/>
      <c r="F4" s="53"/>
      <c r="G4" s="53"/>
      <c r="H4" s="53"/>
    </row>
    <row r="5" spans="1:3" ht="15.75">
      <c r="A5" s="17"/>
      <c r="B5"/>
      <c r="C5"/>
    </row>
    <row r="6" spans="1:8" ht="16.5">
      <c r="A6" s="51" t="s">
        <v>82</v>
      </c>
      <c r="B6" s="51"/>
      <c r="C6" s="51"/>
      <c r="D6" s="51"/>
      <c r="E6" s="51"/>
      <c r="F6" s="51"/>
      <c r="G6" s="51"/>
      <c r="H6" s="51"/>
    </row>
    <row r="7" spans="1:8" ht="16.5">
      <c r="A7" s="51" t="s">
        <v>83</v>
      </c>
      <c r="B7" s="51"/>
      <c r="C7" s="51"/>
      <c r="D7" s="51"/>
      <c r="E7" s="51"/>
      <c r="F7" s="51"/>
      <c r="G7" s="51"/>
      <c r="H7" s="51"/>
    </row>
    <row r="8" spans="1:8" ht="33" customHeight="1">
      <c r="A8" s="41" t="s">
        <v>128</v>
      </c>
      <c r="B8" s="41"/>
      <c r="C8" s="41"/>
      <c r="D8" s="41"/>
      <c r="E8" s="41"/>
      <c r="F8" s="41"/>
      <c r="G8" s="41"/>
      <c r="H8" s="41"/>
    </row>
    <row r="9" spans="1:3" ht="15.75">
      <c r="A9" s="18"/>
      <c r="B9" s="18"/>
      <c r="C9" s="18"/>
    </row>
    <row r="10" spans="1:8" ht="15.75">
      <c r="A10" s="46" t="s">
        <v>124</v>
      </c>
      <c r="B10" s="46"/>
      <c r="C10" s="46"/>
      <c r="D10" s="46"/>
      <c r="E10" s="46"/>
      <c r="F10" s="46"/>
      <c r="G10" s="46"/>
      <c r="H10" s="46"/>
    </row>
    <row r="11" spans="1:8" ht="15.75">
      <c r="A11" s="46" t="s">
        <v>121</v>
      </c>
      <c r="B11" s="46"/>
      <c r="C11" s="46"/>
      <c r="D11" s="46"/>
      <c r="E11" s="46"/>
      <c r="F11" s="46"/>
      <c r="G11" s="46"/>
      <c r="H11" s="46"/>
    </row>
    <row r="12" spans="1:8" ht="15.75">
      <c r="A12" s="46" t="s">
        <v>131</v>
      </c>
      <c r="B12" s="47"/>
      <c r="C12" s="47"/>
      <c r="D12" s="47"/>
      <c r="E12" s="47"/>
      <c r="F12" s="47"/>
      <c r="G12" s="47"/>
      <c r="H12" s="47"/>
    </row>
    <row r="13" spans="1:8" ht="15.75">
      <c r="A13" s="52" t="s">
        <v>84</v>
      </c>
      <c r="B13" s="52"/>
      <c r="C13" s="52"/>
      <c r="D13" s="52"/>
      <c r="E13" s="52"/>
      <c r="F13" s="52"/>
      <c r="G13" s="52"/>
      <c r="H13" s="52"/>
    </row>
    <row r="14" spans="1:8" ht="15.75">
      <c r="A14" s="52" t="s">
        <v>85</v>
      </c>
      <c r="B14" s="52"/>
      <c r="C14" s="52"/>
      <c r="D14" s="52"/>
      <c r="E14" s="52"/>
      <c r="F14" s="52"/>
      <c r="G14" s="52"/>
      <c r="H14" s="52"/>
    </row>
    <row r="15" spans="1:8" ht="15.75">
      <c r="A15" s="32"/>
      <c r="B15" s="32"/>
      <c r="C15" s="32"/>
      <c r="D15" s="32"/>
      <c r="E15" s="32"/>
      <c r="F15" s="68"/>
      <c r="G15" s="68"/>
      <c r="H15" s="68"/>
    </row>
    <row r="16" spans="1:8" ht="15.75">
      <c r="A16" s="32"/>
      <c r="B16" s="32"/>
      <c r="C16" s="32"/>
      <c r="D16" s="32"/>
      <c r="E16" s="32"/>
      <c r="F16" s="68"/>
      <c r="G16" s="68"/>
      <c r="H16" s="68"/>
    </row>
    <row r="17" spans="1:8" ht="18.75">
      <c r="A17" s="60" t="s">
        <v>86</v>
      </c>
      <c r="B17" s="60"/>
      <c r="C17" s="60"/>
      <c r="D17" s="60"/>
      <c r="E17" s="60"/>
      <c r="F17" s="60"/>
      <c r="G17" s="60"/>
      <c r="H17" s="60"/>
    </row>
    <row r="18" spans="1:10" ht="42" customHeight="1">
      <c r="A18" s="33" t="s">
        <v>87</v>
      </c>
      <c r="B18" s="33"/>
      <c r="C18" s="61" t="s">
        <v>124</v>
      </c>
      <c r="D18" s="61"/>
      <c r="E18" s="61"/>
      <c r="F18" s="61"/>
      <c r="G18" s="61"/>
      <c r="H18" s="61"/>
      <c r="I18" s="19"/>
      <c r="J18" s="19"/>
    </row>
    <row r="19" spans="1:8" ht="18.75">
      <c r="A19" s="33" t="s">
        <v>88</v>
      </c>
      <c r="B19" s="33"/>
      <c r="C19" s="33" t="s">
        <v>121</v>
      </c>
      <c r="D19" s="33"/>
      <c r="E19" s="33"/>
      <c r="F19" s="69"/>
      <c r="G19" s="69"/>
      <c r="H19" s="69"/>
    </row>
    <row r="20" spans="1:8" ht="18.75">
      <c r="A20" s="33" t="s">
        <v>89</v>
      </c>
      <c r="B20" s="33"/>
      <c r="C20" s="33" t="s">
        <v>125</v>
      </c>
      <c r="D20" s="33"/>
      <c r="E20" s="33"/>
      <c r="F20" s="69"/>
      <c r="G20" s="69"/>
      <c r="H20" s="69"/>
    </row>
    <row r="21" spans="1:8" ht="18.75">
      <c r="A21" s="33" t="s">
        <v>90</v>
      </c>
      <c r="B21" s="33"/>
      <c r="C21" s="33" t="s">
        <v>126</v>
      </c>
      <c r="D21" s="33"/>
      <c r="E21" s="33"/>
      <c r="F21" s="69"/>
      <c r="G21" s="69"/>
      <c r="H21" s="69"/>
    </row>
    <row r="22" spans="1:8" ht="18.75">
      <c r="A22" s="33" t="s">
        <v>91</v>
      </c>
      <c r="B22" s="33"/>
      <c r="C22" s="33">
        <v>2543118351</v>
      </c>
      <c r="D22" s="33"/>
      <c r="E22" s="33"/>
      <c r="F22" s="69"/>
      <c r="G22" s="69"/>
      <c r="H22" s="69"/>
    </row>
    <row r="23" spans="1:8" ht="18.75">
      <c r="A23" s="33" t="s">
        <v>92</v>
      </c>
      <c r="B23" s="33"/>
      <c r="C23" s="33">
        <v>254301001</v>
      </c>
      <c r="D23" s="33"/>
      <c r="E23" s="33"/>
      <c r="F23" s="69"/>
      <c r="G23" s="69"/>
      <c r="H23" s="69"/>
    </row>
    <row r="24" spans="1:8" ht="18.75">
      <c r="A24" s="33" t="s">
        <v>93</v>
      </c>
      <c r="B24" s="33"/>
      <c r="C24" s="33" t="s">
        <v>127</v>
      </c>
      <c r="D24" s="33"/>
      <c r="E24" s="33"/>
      <c r="F24" s="69"/>
      <c r="G24" s="69"/>
      <c r="H24" s="69"/>
    </row>
    <row r="25" spans="1:8" ht="18.75">
      <c r="A25" s="33" t="s">
        <v>94</v>
      </c>
      <c r="B25" s="33"/>
      <c r="C25" s="40" t="s">
        <v>122</v>
      </c>
      <c r="D25" s="33"/>
      <c r="E25" s="33"/>
      <c r="F25" s="69"/>
      <c r="G25" s="69"/>
      <c r="H25" s="69"/>
    </row>
    <row r="26" spans="1:8" ht="18.75">
      <c r="A26" s="33" t="s">
        <v>95</v>
      </c>
      <c r="B26" s="33"/>
      <c r="C26" s="33" t="s">
        <v>129</v>
      </c>
      <c r="D26" s="33"/>
      <c r="E26" s="33"/>
      <c r="F26" s="69"/>
      <c r="G26" s="69"/>
      <c r="H26" s="69"/>
    </row>
    <row r="27" spans="1:8" ht="18.75">
      <c r="A27" s="33" t="s">
        <v>96</v>
      </c>
      <c r="B27" s="33"/>
      <c r="C27" s="33" t="s">
        <v>130</v>
      </c>
      <c r="D27" s="33"/>
      <c r="E27" s="33"/>
      <c r="F27" s="69"/>
      <c r="G27" s="69"/>
      <c r="H27" s="69"/>
    </row>
    <row r="28" spans="1:8" ht="18.75">
      <c r="A28" s="33"/>
      <c r="B28" s="33"/>
      <c r="C28" s="33"/>
      <c r="D28" s="33"/>
      <c r="E28" s="33"/>
      <c r="F28" s="69"/>
      <c r="G28" s="69"/>
      <c r="H28" s="69"/>
    </row>
    <row r="29" spans="1:8" ht="18.75">
      <c r="A29" s="33"/>
      <c r="B29" s="33"/>
      <c r="C29" s="33"/>
      <c r="D29" s="33"/>
      <c r="E29" s="33"/>
      <c r="F29" s="69"/>
      <c r="G29" s="69"/>
      <c r="H29" s="69"/>
    </row>
    <row r="30" ht="15.75"/>
    <row r="31" ht="15.75"/>
    <row r="32" ht="54" customHeight="1">
      <c r="H32" s="70" t="s">
        <v>53</v>
      </c>
    </row>
    <row r="33" ht="15.75"/>
    <row r="34" spans="1:8" ht="31.5" customHeight="1">
      <c r="A34" s="41" t="s">
        <v>132</v>
      </c>
      <c r="B34" s="42"/>
      <c r="C34" s="42"/>
      <c r="D34" s="42"/>
      <c r="E34" s="42"/>
      <c r="F34" s="42"/>
      <c r="G34" s="42"/>
      <c r="H34" s="42"/>
    </row>
    <row r="35" spans="1:8" ht="15.75">
      <c r="A35" s="43" t="s">
        <v>110</v>
      </c>
      <c r="B35" s="43"/>
      <c r="C35" s="43"/>
      <c r="D35" s="43"/>
      <c r="E35" s="43"/>
      <c r="F35" s="43"/>
      <c r="G35" s="43"/>
      <c r="H35" s="43"/>
    </row>
    <row r="36" spans="1:8" s="2" customFormat="1" ht="37.5" customHeight="1">
      <c r="A36" s="44" t="s">
        <v>52</v>
      </c>
      <c r="B36" s="44" t="s">
        <v>0</v>
      </c>
      <c r="C36" s="44" t="s">
        <v>1</v>
      </c>
      <c r="D36" s="44" t="s">
        <v>118</v>
      </c>
      <c r="E36" s="44" t="s">
        <v>119</v>
      </c>
      <c r="F36" s="71" t="s">
        <v>113</v>
      </c>
      <c r="G36" s="72"/>
      <c r="H36" s="73"/>
    </row>
    <row r="37" spans="1:8" s="2" customFormat="1" ht="20.25" customHeight="1">
      <c r="A37" s="45"/>
      <c r="B37" s="45"/>
      <c r="C37" s="45"/>
      <c r="D37" s="45"/>
      <c r="E37" s="45"/>
      <c r="F37" s="74" t="s">
        <v>111</v>
      </c>
      <c r="G37" s="74" t="s">
        <v>112</v>
      </c>
      <c r="H37" s="74" t="s">
        <v>120</v>
      </c>
    </row>
    <row r="38" spans="1:8" s="3" customFormat="1" ht="42" customHeight="1">
      <c r="A38" s="7" t="s">
        <v>2</v>
      </c>
      <c r="B38" s="8" t="s">
        <v>3</v>
      </c>
      <c r="C38" s="7"/>
      <c r="D38" s="9"/>
      <c r="E38" s="9"/>
      <c r="F38" s="75"/>
      <c r="G38" s="75"/>
      <c r="H38" s="75"/>
    </row>
    <row r="39" spans="1:8" s="3" customFormat="1" ht="28.5" customHeight="1">
      <c r="A39" s="7" t="s">
        <v>4</v>
      </c>
      <c r="B39" s="8" t="s">
        <v>5</v>
      </c>
      <c r="C39" s="7" t="s">
        <v>6</v>
      </c>
      <c r="D39" s="21"/>
      <c r="E39" s="21"/>
      <c r="F39" s="82">
        <f>F54</f>
        <v>30452.33</v>
      </c>
      <c r="G39" s="82">
        <f>G54</f>
        <v>30452.33</v>
      </c>
      <c r="H39" s="82">
        <f>F39+G39</f>
        <v>60904.66</v>
      </c>
    </row>
    <row r="40" spans="1:8" s="3" customFormat="1" ht="28.5" customHeight="1">
      <c r="A40" s="7" t="s">
        <v>7</v>
      </c>
      <c r="B40" s="8" t="s">
        <v>8</v>
      </c>
      <c r="C40" s="7" t="s">
        <v>6</v>
      </c>
      <c r="D40" s="21"/>
      <c r="E40" s="21"/>
      <c r="F40" s="76">
        <v>0</v>
      </c>
      <c r="G40" s="76">
        <v>0</v>
      </c>
      <c r="H40" s="76">
        <v>0</v>
      </c>
    </row>
    <row r="41" spans="1:8" s="3" customFormat="1" ht="59.25" customHeight="1">
      <c r="A41" s="7" t="s">
        <v>9</v>
      </c>
      <c r="B41" s="8" t="s">
        <v>10</v>
      </c>
      <c r="C41" s="7" t="s">
        <v>6</v>
      </c>
      <c r="D41" s="21"/>
      <c r="E41" s="21"/>
      <c r="F41" s="76">
        <v>0</v>
      </c>
      <c r="G41" s="76">
        <v>0</v>
      </c>
      <c r="H41" s="76">
        <v>0</v>
      </c>
    </row>
    <row r="42" spans="1:8" s="3" customFormat="1" ht="27.75" customHeight="1">
      <c r="A42" s="7" t="s">
        <v>11</v>
      </c>
      <c r="B42" s="8" t="s">
        <v>12</v>
      </c>
      <c r="C42" s="7" t="s">
        <v>6</v>
      </c>
      <c r="D42" s="21"/>
      <c r="E42" s="21"/>
      <c r="F42" s="76">
        <v>0</v>
      </c>
      <c r="G42" s="76">
        <v>0</v>
      </c>
      <c r="H42" s="76">
        <v>0</v>
      </c>
    </row>
    <row r="43" spans="1:8" s="3" customFormat="1" ht="41.25" customHeight="1">
      <c r="A43" s="7" t="s">
        <v>13</v>
      </c>
      <c r="B43" s="8" t="s">
        <v>14</v>
      </c>
      <c r="C43" s="7"/>
      <c r="D43" s="9"/>
      <c r="E43" s="9"/>
      <c r="F43" s="75"/>
      <c r="G43" s="75"/>
      <c r="H43" s="75"/>
    </row>
    <row r="44" spans="1:8" s="3" customFormat="1" ht="94.5">
      <c r="A44" s="7" t="s">
        <v>15</v>
      </c>
      <c r="B44" s="8" t="s">
        <v>63</v>
      </c>
      <c r="C44" s="7" t="s">
        <v>16</v>
      </c>
      <c r="D44" s="9"/>
      <c r="E44" s="9"/>
      <c r="F44" s="75"/>
      <c r="G44" s="75"/>
      <c r="H44" s="75"/>
    </row>
    <row r="45" spans="1:8" s="3" customFormat="1" ht="58.5" customHeight="1">
      <c r="A45" s="7" t="s">
        <v>17</v>
      </c>
      <c r="B45" s="8" t="s">
        <v>62</v>
      </c>
      <c r="C45" s="7"/>
      <c r="D45" s="9"/>
      <c r="E45" s="9"/>
      <c r="F45" s="75"/>
      <c r="G45" s="75"/>
      <c r="H45" s="75"/>
    </row>
    <row r="46" spans="1:8" s="3" customFormat="1" ht="60.75" customHeight="1">
      <c r="A46" s="7" t="s">
        <v>18</v>
      </c>
      <c r="B46" s="8" t="s">
        <v>54</v>
      </c>
      <c r="C46" s="7" t="s">
        <v>19</v>
      </c>
      <c r="D46" s="9"/>
      <c r="E46" s="9"/>
      <c r="F46" s="75"/>
      <c r="G46" s="75"/>
      <c r="H46" s="75"/>
    </row>
    <row r="47" spans="1:8" s="3" customFormat="1" ht="39.75" customHeight="1">
      <c r="A47" s="7" t="s">
        <v>20</v>
      </c>
      <c r="B47" s="8" t="s">
        <v>55</v>
      </c>
      <c r="C47" s="7" t="s">
        <v>21</v>
      </c>
      <c r="D47" s="9"/>
      <c r="E47" s="9"/>
      <c r="F47" s="75"/>
      <c r="G47" s="75"/>
      <c r="H47" s="75"/>
    </row>
    <row r="48" spans="1:9" s="4" customFormat="1" ht="24.75" customHeight="1">
      <c r="A48" s="10" t="s">
        <v>22</v>
      </c>
      <c r="B48" s="11" t="s">
        <v>56</v>
      </c>
      <c r="C48" s="10" t="s">
        <v>19</v>
      </c>
      <c r="D48" s="39"/>
      <c r="E48" s="39"/>
      <c r="F48" s="84">
        <v>8.1</v>
      </c>
      <c r="G48" s="84">
        <v>8.1</v>
      </c>
      <c r="H48" s="84">
        <v>8.1</v>
      </c>
      <c r="I48" s="38"/>
    </row>
    <row r="49" spans="1:8" s="3" customFormat="1" ht="60" customHeight="1">
      <c r="A49" s="7" t="s">
        <v>57</v>
      </c>
      <c r="B49" s="8" t="s">
        <v>59</v>
      </c>
      <c r="C49" s="7" t="s">
        <v>58</v>
      </c>
      <c r="D49" s="22"/>
      <c r="E49" s="22"/>
      <c r="F49" s="85">
        <v>5525</v>
      </c>
      <c r="G49" s="85">
        <f>6900*0.85</f>
        <v>5865</v>
      </c>
      <c r="H49" s="85">
        <f>F49+G49</f>
        <v>11390</v>
      </c>
    </row>
    <row r="50" spans="1:8" s="3" customFormat="1" ht="76.5" customHeight="1">
      <c r="A50" s="7" t="s">
        <v>24</v>
      </c>
      <c r="B50" s="8" t="s">
        <v>60</v>
      </c>
      <c r="C50" s="7" t="s">
        <v>23</v>
      </c>
      <c r="D50" s="22"/>
      <c r="E50" s="22"/>
      <c r="F50" s="85">
        <f>F49*0.05</f>
        <v>276.25</v>
      </c>
      <c r="G50" s="85">
        <f>G49*0.05</f>
        <v>293.25</v>
      </c>
      <c r="H50" s="85">
        <f>F50+G50</f>
        <v>569.5</v>
      </c>
    </row>
    <row r="51" spans="1:8" s="3" customFormat="1" ht="93" customHeight="1">
      <c r="A51" s="7" t="s">
        <v>25</v>
      </c>
      <c r="B51" s="8" t="s">
        <v>61</v>
      </c>
      <c r="C51" s="7" t="s">
        <v>16</v>
      </c>
      <c r="D51" s="9"/>
      <c r="E51" s="35"/>
      <c r="F51" s="86">
        <v>15</v>
      </c>
      <c r="G51" s="86">
        <v>15</v>
      </c>
      <c r="H51" s="86">
        <v>15</v>
      </c>
    </row>
    <row r="52" spans="1:8" s="3" customFormat="1" ht="68.25" customHeight="1">
      <c r="A52" s="7" t="s">
        <v>26</v>
      </c>
      <c r="B52" s="8" t="s">
        <v>64</v>
      </c>
      <c r="C52" s="7"/>
      <c r="D52" s="48"/>
      <c r="E52" s="49"/>
      <c r="F52" s="49"/>
      <c r="G52" s="49"/>
      <c r="H52" s="50"/>
    </row>
    <row r="53" spans="1:10" s="3" customFormat="1" ht="82.5" customHeight="1">
      <c r="A53" s="7" t="s">
        <v>27</v>
      </c>
      <c r="B53" s="8" t="s">
        <v>65</v>
      </c>
      <c r="C53" s="7" t="s">
        <v>21</v>
      </c>
      <c r="D53" s="9"/>
      <c r="E53" s="9"/>
      <c r="F53" s="75"/>
      <c r="G53" s="75"/>
      <c r="H53" s="75"/>
      <c r="J53" s="36"/>
    </row>
    <row r="54" spans="1:8" s="3" customFormat="1" ht="72" customHeight="1">
      <c r="A54" s="7" t="s">
        <v>28</v>
      </c>
      <c r="B54" s="8" t="s">
        <v>29</v>
      </c>
      <c r="C54" s="7"/>
      <c r="D54" s="20"/>
      <c r="E54" s="20"/>
      <c r="F54" s="80">
        <f>60904.66/2</f>
        <v>30452.33</v>
      </c>
      <c r="G54" s="80">
        <f>F54</f>
        <v>30452.33</v>
      </c>
      <c r="H54" s="80">
        <f>F54+G54</f>
        <v>60904.66</v>
      </c>
    </row>
    <row r="55" spans="1:8" s="3" customFormat="1" ht="90" customHeight="1">
      <c r="A55" s="7" t="s">
        <v>30</v>
      </c>
      <c r="B55" s="8" t="s">
        <v>67</v>
      </c>
      <c r="C55" s="7" t="s">
        <v>6</v>
      </c>
      <c r="D55" s="20"/>
      <c r="E55" s="20"/>
      <c r="F55" s="80">
        <f>F54</f>
        <v>30452.33</v>
      </c>
      <c r="G55" s="80">
        <f>G54</f>
        <v>30452.33</v>
      </c>
      <c r="H55" s="80">
        <f>F55+G55</f>
        <v>60904.66</v>
      </c>
    </row>
    <row r="56" spans="1:8" s="3" customFormat="1" ht="27" customHeight="1">
      <c r="A56" s="7"/>
      <c r="B56" s="8" t="s">
        <v>66</v>
      </c>
      <c r="C56" s="7"/>
      <c r="D56" s="20"/>
      <c r="E56" s="20"/>
      <c r="F56" s="77"/>
      <c r="G56" s="77"/>
      <c r="H56" s="77"/>
    </row>
    <row r="57" spans="1:8" s="3" customFormat="1" ht="27" customHeight="1">
      <c r="A57" s="7"/>
      <c r="B57" s="8" t="s">
        <v>31</v>
      </c>
      <c r="C57" s="7"/>
      <c r="D57" s="20"/>
      <c r="E57" s="20"/>
      <c r="F57" s="80">
        <f>24845.38/2</f>
        <v>12422.69</v>
      </c>
      <c r="G57" s="80">
        <f>F57</f>
        <v>12422.69</v>
      </c>
      <c r="H57" s="80">
        <f>F57+G57</f>
        <v>24845.38</v>
      </c>
    </row>
    <row r="58" spans="1:8" s="3" customFormat="1" ht="27" customHeight="1">
      <c r="A58" s="7"/>
      <c r="B58" s="8" t="s">
        <v>32</v>
      </c>
      <c r="C58" s="7"/>
      <c r="D58" s="20"/>
      <c r="E58" s="20"/>
      <c r="F58" s="80"/>
      <c r="G58" s="80"/>
      <c r="H58" s="80"/>
    </row>
    <row r="59" spans="1:8" s="3" customFormat="1" ht="27" customHeight="1">
      <c r="A59" s="7"/>
      <c r="B59" s="8" t="s">
        <v>33</v>
      </c>
      <c r="C59" s="7"/>
      <c r="D59" s="20"/>
      <c r="E59" s="20"/>
      <c r="F59" s="80">
        <f>F55-F57-F60</f>
        <v>14277.99</v>
      </c>
      <c r="G59" s="80">
        <f>G55-G57-G60</f>
        <v>14277.99</v>
      </c>
      <c r="H59" s="80">
        <f>F59+G59</f>
        <v>28555.98</v>
      </c>
    </row>
    <row r="60" spans="1:8" s="3" customFormat="1" ht="85.5" customHeight="1">
      <c r="A60" s="7" t="s">
        <v>34</v>
      </c>
      <c r="B60" s="8" t="s">
        <v>68</v>
      </c>
      <c r="C60" s="7" t="s">
        <v>6</v>
      </c>
      <c r="D60" s="20"/>
      <c r="E60" s="20"/>
      <c r="F60" s="80">
        <f>7503.3/2</f>
        <v>3751.65</v>
      </c>
      <c r="G60" s="80">
        <f>F60</f>
        <v>3751.65</v>
      </c>
      <c r="H60" s="80">
        <f>F60+G60</f>
        <v>7503.3</v>
      </c>
    </row>
    <row r="61" spans="1:8" s="3" customFormat="1" ht="60.75" customHeight="1">
      <c r="A61" s="7" t="s">
        <v>35</v>
      </c>
      <c r="B61" s="8" t="s">
        <v>69</v>
      </c>
      <c r="C61" s="7" t="s">
        <v>6</v>
      </c>
      <c r="D61" s="20"/>
      <c r="E61" s="20"/>
      <c r="F61" s="80">
        <v>0</v>
      </c>
      <c r="G61" s="80">
        <v>0</v>
      </c>
      <c r="H61" s="80">
        <f>F61+G61</f>
        <v>0</v>
      </c>
    </row>
    <row r="62" spans="1:8" s="3" customFormat="1" ht="43.5" customHeight="1">
      <c r="A62" s="7" t="s">
        <v>36</v>
      </c>
      <c r="B62" s="8" t="s">
        <v>77</v>
      </c>
      <c r="C62" s="7" t="s">
        <v>6</v>
      </c>
      <c r="D62" s="20"/>
      <c r="E62" s="20"/>
      <c r="F62" s="80">
        <v>0</v>
      </c>
      <c r="G62" s="80">
        <v>0</v>
      </c>
      <c r="H62" s="80">
        <f>F62+G62</f>
        <v>0</v>
      </c>
    </row>
    <row r="63" spans="1:8" s="3" customFormat="1" ht="70.5" customHeight="1">
      <c r="A63" s="7" t="s">
        <v>37</v>
      </c>
      <c r="B63" s="8" t="s">
        <v>38</v>
      </c>
      <c r="C63" s="7"/>
      <c r="D63" s="54"/>
      <c r="E63" s="55"/>
      <c r="F63" s="55"/>
      <c r="G63" s="55"/>
      <c r="H63" s="56"/>
    </row>
    <row r="64" spans="1:8" s="3" customFormat="1" ht="27" customHeight="1">
      <c r="A64" s="7"/>
      <c r="B64" s="12" t="s">
        <v>39</v>
      </c>
      <c r="C64" s="7"/>
      <c r="D64" s="20"/>
      <c r="E64" s="20"/>
      <c r="F64" s="77"/>
      <c r="G64" s="77"/>
      <c r="H64" s="77"/>
    </row>
    <row r="65" spans="1:8" s="3" customFormat="1" ht="30.75" customHeight="1">
      <c r="A65" s="7"/>
      <c r="B65" s="8" t="s">
        <v>70</v>
      </c>
      <c r="C65" s="7" t="s">
        <v>40</v>
      </c>
      <c r="D65" s="20"/>
      <c r="E65" s="20"/>
      <c r="F65" s="80">
        <v>663.9297</v>
      </c>
      <c r="G65" s="80">
        <f>F65</f>
        <v>663.9297</v>
      </c>
      <c r="H65" s="80">
        <f>G65</f>
        <v>663.9297</v>
      </c>
    </row>
    <row r="66" spans="1:8" s="3" customFormat="1" ht="34.5">
      <c r="A66" s="7"/>
      <c r="B66" s="8" t="s">
        <v>71</v>
      </c>
      <c r="C66" s="7" t="s">
        <v>41</v>
      </c>
      <c r="D66" s="23"/>
      <c r="E66" s="23"/>
      <c r="F66" s="83">
        <f>F55/F65</f>
        <v>45.86679884933601</v>
      </c>
      <c r="G66" s="83">
        <f>G55/G65</f>
        <v>45.86679884933601</v>
      </c>
      <c r="H66" s="83">
        <f>H55/H65</f>
        <v>91.73359769867201</v>
      </c>
    </row>
    <row r="67" spans="1:8" s="3" customFormat="1" ht="72.75" customHeight="1">
      <c r="A67" s="7" t="s">
        <v>42</v>
      </c>
      <c r="B67" s="8" t="s">
        <v>43</v>
      </c>
      <c r="C67" s="7"/>
      <c r="D67" s="9"/>
      <c r="E67" s="9"/>
      <c r="F67" s="75"/>
      <c r="G67" s="75"/>
      <c r="H67" s="75"/>
    </row>
    <row r="68" spans="1:8" s="3" customFormat="1" ht="41.25" customHeight="1">
      <c r="A68" s="7" t="s">
        <v>44</v>
      </c>
      <c r="B68" s="8" t="s">
        <v>45</v>
      </c>
      <c r="C68" s="7" t="s">
        <v>46</v>
      </c>
      <c r="D68" s="9"/>
      <c r="E68" s="9"/>
      <c r="F68" s="81">
        <v>35</v>
      </c>
      <c r="G68" s="81">
        <v>35</v>
      </c>
      <c r="H68" s="81">
        <v>35</v>
      </c>
    </row>
    <row r="69" spans="1:8" s="3" customFormat="1" ht="31.5">
      <c r="A69" s="7" t="s">
        <v>47</v>
      </c>
      <c r="B69" s="8" t="s">
        <v>48</v>
      </c>
      <c r="C69" s="7" t="s">
        <v>72</v>
      </c>
      <c r="D69" s="21"/>
      <c r="E69" s="21"/>
      <c r="F69" s="82">
        <f>F57/F68/6*1000</f>
        <v>59155.66666666667</v>
      </c>
      <c r="G69" s="82">
        <f>G57/G68/6*1000</f>
        <v>59155.66666666667</v>
      </c>
      <c r="H69" s="82">
        <f>H57/H68/12*1000</f>
        <v>59155.66666666667</v>
      </c>
    </row>
    <row r="70" spans="1:8" s="3" customFormat="1" ht="50.25" customHeight="1">
      <c r="A70" s="7" t="s">
        <v>49</v>
      </c>
      <c r="B70" s="8" t="s">
        <v>50</v>
      </c>
      <c r="C70" s="7"/>
      <c r="D70" s="57"/>
      <c r="E70" s="58"/>
      <c r="F70" s="58"/>
      <c r="G70" s="58"/>
      <c r="H70" s="59"/>
    </row>
    <row r="71" spans="1:8" s="3" customFormat="1" ht="27" customHeight="1">
      <c r="A71" s="7"/>
      <c r="B71" s="12" t="s">
        <v>39</v>
      </c>
      <c r="C71" s="7"/>
      <c r="D71" s="9"/>
      <c r="E71" s="9"/>
      <c r="F71" s="75"/>
      <c r="G71" s="75"/>
      <c r="H71" s="75"/>
    </row>
    <row r="72" spans="1:8" s="3" customFormat="1" ht="63.75" customHeight="1">
      <c r="A72" s="7"/>
      <c r="B72" s="8" t="s">
        <v>51</v>
      </c>
      <c r="C72" s="7" t="s">
        <v>6</v>
      </c>
      <c r="D72" s="21"/>
      <c r="E72" s="21"/>
      <c r="F72" s="82">
        <v>10</v>
      </c>
      <c r="G72" s="82">
        <v>10</v>
      </c>
      <c r="H72" s="82">
        <f>G72</f>
        <v>10</v>
      </c>
    </row>
    <row r="73" spans="1:8" s="3" customFormat="1" ht="79.5" customHeight="1">
      <c r="A73" s="13"/>
      <c r="B73" s="14" t="s">
        <v>114</v>
      </c>
      <c r="C73" s="13" t="s">
        <v>6</v>
      </c>
      <c r="D73" s="34"/>
      <c r="E73" s="15"/>
      <c r="F73" s="78"/>
      <c r="G73" s="78"/>
      <c r="H73" s="78"/>
    </row>
    <row r="74" spans="1:8" s="6" customFormat="1" ht="19.5" customHeight="1">
      <c r="A74" s="5" t="s">
        <v>73</v>
      </c>
      <c r="F74" s="79"/>
      <c r="G74" s="79"/>
      <c r="H74" s="79"/>
    </row>
    <row r="75" spans="1:8" s="6" customFormat="1" ht="15.75">
      <c r="A75" s="5" t="s">
        <v>74</v>
      </c>
      <c r="F75" s="79"/>
      <c r="G75" s="79"/>
      <c r="H75" s="79"/>
    </row>
    <row r="76" spans="1:8" s="6" customFormat="1" ht="15.75">
      <c r="A76" s="5" t="s">
        <v>75</v>
      </c>
      <c r="F76" s="79"/>
      <c r="G76" s="79"/>
      <c r="H76" s="79"/>
    </row>
    <row r="77" spans="1:8" s="6" customFormat="1" ht="15.75">
      <c r="A77" s="5" t="s">
        <v>76</v>
      </c>
      <c r="F77" s="79"/>
      <c r="G77" s="79"/>
      <c r="H77" s="79"/>
    </row>
  </sheetData>
  <sheetProtection/>
  <mergeCells count="24">
    <mergeCell ref="D63:H63"/>
    <mergeCell ref="D70:H70"/>
    <mergeCell ref="A10:H10"/>
    <mergeCell ref="A11:H11"/>
    <mergeCell ref="A13:H13"/>
    <mergeCell ref="A34:H34"/>
    <mergeCell ref="A14:H14"/>
    <mergeCell ref="A17:H17"/>
    <mergeCell ref="C18:H18"/>
    <mergeCell ref="A35:H35"/>
    <mergeCell ref="A7:H7"/>
    <mergeCell ref="A2:H2"/>
    <mergeCell ref="A3:H3"/>
    <mergeCell ref="A4:H4"/>
    <mergeCell ref="A6:H6"/>
    <mergeCell ref="A8:H8"/>
    <mergeCell ref="A12:H12"/>
    <mergeCell ref="D52:H52"/>
    <mergeCell ref="E36:E37"/>
    <mergeCell ref="F36:H36"/>
    <mergeCell ref="A36:A37"/>
    <mergeCell ref="B36:B37"/>
    <mergeCell ref="C36:C37"/>
    <mergeCell ref="D36:D37"/>
  </mergeCells>
  <hyperlinks>
    <hyperlink ref="C25" r:id="rId1" display="https://e.mail.ru/compose/?mailto=mailto%3amae_25@mail.ru"/>
  </hyperlink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scale="50" r:id="rId4"/>
  <rowBreaks count="1" manualBreakCount="1">
    <brk id="31" max="7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5.875" style="1" customWidth="1"/>
    <col min="2" max="2" width="45.00390625" style="1" customWidth="1"/>
    <col min="3" max="3" width="15.875" style="1" customWidth="1"/>
    <col min="4" max="4" width="9.75390625" style="1" customWidth="1"/>
    <col min="5" max="5" width="9.125" style="1" customWidth="1"/>
    <col min="6" max="9" width="9.75390625" style="1" customWidth="1"/>
    <col min="10" max="16384" width="9.125" style="1" customWidth="1"/>
  </cols>
  <sheetData>
    <row r="1" spans="7:9" ht="66.75" customHeight="1">
      <c r="G1" s="64" t="s">
        <v>97</v>
      </c>
      <c r="H1" s="64"/>
      <c r="I1" s="64"/>
    </row>
    <row r="4" ht="15.75">
      <c r="H4" s="1" t="s">
        <v>98</v>
      </c>
    </row>
    <row r="5" spans="1:9" ht="16.5">
      <c r="A5" s="41" t="s">
        <v>99</v>
      </c>
      <c r="B5" s="41"/>
      <c r="C5" s="41"/>
      <c r="D5" s="41"/>
      <c r="E5" s="41"/>
      <c r="F5" s="41"/>
      <c r="G5" s="41"/>
      <c r="H5" s="41"/>
      <c r="I5" s="41"/>
    </row>
    <row r="6" spans="1:13" ht="32.25" customHeight="1">
      <c r="A6" s="65" t="s">
        <v>123</v>
      </c>
      <c r="B6" s="65"/>
      <c r="C6" s="65"/>
      <c r="D6" s="65"/>
      <c r="E6" s="65"/>
      <c r="F6" s="65"/>
      <c r="G6" s="65"/>
      <c r="H6" s="65"/>
      <c r="I6" s="65"/>
      <c r="M6" s="1" t="s">
        <v>98</v>
      </c>
    </row>
    <row r="8" spans="1:9" s="26" customFormat="1" ht="60.75" customHeight="1">
      <c r="A8" s="62" t="s">
        <v>52</v>
      </c>
      <c r="B8" s="62" t="s">
        <v>0</v>
      </c>
      <c r="C8" s="62" t="s">
        <v>100</v>
      </c>
      <c r="D8" s="62" t="s">
        <v>115</v>
      </c>
      <c r="E8" s="62"/>
      <c r="F8" s="62" t="s">
        <v>117</v>
      </c>
      <c r="G8" s="62"/>
      <c r="H8" s="63" t="s">
        <v>116</v>
      </c>
      <c r="I8" s="63"/>
    </row>
    <row r="9" spans="1:9" s="27" customFormat="1" ht="30" customHeight="1">
      <c r="A9" s="62"/>
      <c r="B9" s="62"/>
      <c r="C9" s="62"/>
      <c r="D9" s="24" t="s">
        <v>101</v>
      </c>
      <c r="E9" s="24" t="s">
        <v>102</v>
      </c>
      <c r="F9" s="24" t="s">
        <v>101</v>
      </c>
      <c r="G9" s="24" t="s">
        <v>102</v>
      </c>
      <c r="H9" s="25" t="s">
        <v>101</v>
      </c>
      <c r="I9" s="25" t="s">
        <v>102</v>
      </c>
    </row>
    <row r="10" spans="1:9" s="27" customFormat="1" ht="39" customHeight="1">
      <c r="A10" s="28" t="s">
        <v>7</v>
      </c>
      <c r="B10" s="29" t="s">
        <v>103</v>
      </c>
      <c r="C10" s="28"/>
      <c r="D10" s="30"/>
      <c r="E10" s="30"/>
      <c r="F10" s="30"/>
      <c r="G10" s="30"/>
      <c r="H10" s="31"/>
      <c r="I10" s="31"/>
    </row>
    <row r="11" spans="1:9" s="27" customFormat="1" ht="25.5" customHeight="1">
      <c r="A11" s="28"/>
      <c r="B11" s="29" t="s">
        <v>104</v>
      </c>
      <c r="C11" s="28"/>
      <c r="D11" s="30"/>
      <c r="E11" s="30"/>
      <c r="F11" s="30"/>
      <c r="G11" s="30"/>
      <c r="H11" s="31"/>
      <c r="I11" s="31"/>
    </row>
    <row r="12" spans="1:9" s="27" customFormat="1" ht="25.5" customHeight="1">
      <c r="A12" s="28"/>
      <c r="B12" s="29" t="s">
        <v>105</v>
      </c>
      <c r="C12" s="28" t="s">
        <v>106</v>
      </c>
      <c r="D12" s="30"/>
      <c r="E12" s="30"/>
      <c r="F12" s="30"/>
      <c r="G12" s="30"/>
      <c r="H12" s="31"/>
      <c r="I12" s="37"/>
    </row>
    <row r="13" spans="1:9" s="27" customFormat="1" ht="38.25" customHeight="1">
      <c r="A13" s="28"/>
      <c r="B13" s="29" t="s">
        <v>107</v>
      </c>
      <c r="C13" s="28" t="s">
        <v>108</v>
      </c>
      <c r="D13" s="30"/>
      <c r="E13" s="30"/>
      <c r="F13" s="30"/>
      <c r="G13" s="30"/>
      <c r="H13" s="31"/>
      <c r="I13" s="31"/>
    </row>
    <row r="14" spans="1:9" s="27" customFormat="1" ht="25.5" customHeight="1">
      <c r="A14" s="28"/>
      <c r="B14" s="29" t="s">
        <v>109</v>
      </c>
      <c r="C14" s="28" t="s">
        <v>108</v>
      </c>
      <c r="D14" s="30"/>
      <c r="E14" s="30"/>
      <c r="F14" s="30"/>
      <c r="G14" s="30"/>
      <c r="H14" s="31">
        <f>'Приложения 1 _2'!F39/'Приложения 1 _2'!F49</f>
        <v>5.511733936651584</v>
      </c>
      <c r="I14" s="31">
        <f>'Приложения 1 _2'!G39/'Приложения 1 _2'!G49</f>
        <v>5.192213128729753</v>
      </c>
    </row>
    <row r="15" s="6" customFormat="1" ht="17.25" customHeight="1">
      <c r="A15" s="5"/>
    </row>
  </sheetData>
  <sheetProtection/>
  <mergeCells count="9">
    <mergeCell ref="F8:G8"/>
    <mergeCell ref="H8:I8"/>
    <mergeCell ref="A5:I5"/>
    <mergeCell ref="G1:I1"/>
    <mergeCell ref="A8:A9"/>
    <mergeCell ref="B8:B9"/>
    <mergeCell ref="C8:C9"/>
    <mergeCell ref="D8:E8"/>
    <mergeCell ref="A6:I6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Шабанова Екатерина</cp:lastModifiedBy>
  <cp:lastPrinted>2017-10-19T05:07:14Z</cp:lastPrinted>
  <dcterms:created xsi:type="dcterms:W3CDTF">2014-08-15T10:06:32Z</dcterms:created>
  <dcterms:modified xsi:type="dcterms:W3CDTF">2017-10-19T06:46:47Z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